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969" activeTab="0"/>
  </bookViews>
  <sheets>
    <sheet name="6. DIEU CHINH VON XDCB" sheetId="1" r:id="rId1"/>
    <sheet name="5. KIEN CO HOA KENH MUONG" sheetId="2" r:id="rId2"/>
    <sheet name="4. VON CTMT &amp; DU AN LON" sheetId="3" r:id="rId3"/>
    <sheet name="3. CHUAN BI DAU TU" sheetId="4" r:id="rId4"/>
    <sheet name="2. VON XDCB" sheetId="5" r:id="rId5"/>
    <sheet name="1. KH BO SUNG VON 2008" sheetId="6" r:id="rId6"/>
  </sheets>
  <definedNames/>
  <calcPr fullCalcOnLoad="1"/>
</workbook>
</file>

<file path=xl/sharedStrings.xml><?xml version="1.0" encoding="utf-8"?>
<sst xmlns="http://schemas.openxmlformats.org/spreadsheetml/2006/main" count="505" uniqueCount="421">
  <si>
    <t>KEÁ HOAÏCH ÑIEÀU CHÆNH VOÁN XDCB NAÊM 2008</t>
  </si>
  <si>
    <t>STT</t>
  </si>
  <si>
    <t>DANH MUÏC</t>
  </si>
  <si>
    <t>KH NAÊM 2008</t>
  </si>
  <si>
    <t>KH ÑIEÀU CHÆNH</t>
  </si>
  <si>
    <t xml:space="preserve">Thuyeát minh </t>
  </si>
  <si>
    <t>GHI CHUÙ</t>
  </si>
  <si>
    <t xml:space="preserve">Taêng </t>
  </si>
  <si>
    <t>Giaûm</t>
  </si>
  <si>
    <t>A</t>
  </si>
  <si>
    <t xml:space="preserve">VOÁN CAÁP TÆNH QUAÛN LYÙ </t>
  </si>
  <si>
    <t>I</t>
  </si>
  <si>
    <t>COÂNG NGHIEÄP</t>
  </si>
  <si>
    <t>Döï aùn chuyeån tieáp</t>
  </si>
  <si>
    <t xml:space="preserve">Hoã trôï ñöôøng truïc chính khu CN Minh Höng </t>
  </si>
  <si>
    <t xml:space="preserve">Keânh tieâu nöôùc khu CN Chôn Thaønh </t>
  </si>
  <si>
    <t>II</t>
  </si>
  <si>
    <t>Töôùi vaø caáp nöôùc traïi gioáng caây troàng- vaät nuoâi</t>
  </si>
  <si>
    <t>Xaây döïng truï sôû Vöôøn QG.BGM</t>
  </si>
  <si>
    <t xml:space="preserve">Ñoái öùng caùc döï aùn ODA khaùc </t>
  </si>
  <si>
    <t xml:space="preserve">Ñoái öùng döï aùn Haï taàng cô sôû noâng thoân döïa vaøo coäng ñoàng </t>
  </si>
  <si>
    <t>Ban Quaûn lyù döï aùn tænh</t>
  </si>
  <si>
    <t>Huyeän</t>
  </si>
  <si>
    <t>coù baûng chi tieát keøm theo</t>
  </si>
  <si>
    <t xml:space="preserve">Döï aùn xaây döïng vaø phaùt trieån Vöôøn QG Buø Gia Maäp </t>
  </si>
  <si>
    <t xml:space="preserve">Xaây döïng hoà chöùa nöôùc Hoa Mai </t>
  </si>
  <si>
    <t xml:space="preserve">Hoã trôï trung taâm gioáng caây röøng chaát löôïng cao </t>
  </si>
  <si>
    <t xml:space="preserve">Chuaån bò thöïc hieän döï aùn </t>
  </si>
  <si>
    <t>Döï aùn khôûi coâng môùi</t>
  </si>
  <si>
    <t xml:space="preserve">Ñaàu tö theo Quyeát ñònh 193/2006/QÑ-TTg ngaøy 24/8/2006 vaø Quyeát ñònh soá 33/2007/QÑ-TTg ngaøy 05/3/2007 cuûa Thuû töôùng Chính phuû </t>
  </si>
  <si>
    <t>Döï aùn oå ñònh daân DCTD trong laâm phaàn Ban QLRPH Buø Gia Phuùc</t>
  </si>
  <si>
    <t>Döï aùn oå ñònh daân DCTD trong laâm phaàn Ban QLRPH Bom Bo</t>
  </si>
  <si>
    <t>Ñöôøng giao thoâng  NT töø thoân 3 ñi thoân 5 vaøo khu ñaát saûn xuaát thuoäc CT 134 taïi xaõ Bom Bo - Buø Ñaêng</t>
  </si>
  <si>
    <t>III</t>
  </si>
  <si>
    <t xml:space="preserve">GIAO THOÂNG </t>
  </si>
  <si>
    <t>Ñöôøng Lyù Thöôøng Kieät</t>
  </si>
  <si>
    <t>Ñöôøng xung quanh töôïng ñaøi Chieán thaéng - thò xaõ ÑX (GPMB)</t>
  </si>
  <si>
    <t>Ñöôøng Leâ Quyù Ñoân - thò xaõ ÑX (GPMB)</t>
  </si>
  <si>
    <t xml:space="preserve">XD môùi 3 caàu treân tuyeán Sao Boäng - Ñaêng Haø </t>
  </si>
  <si>
    <t>XD môùi 3 caàu treân tuyeán Ñoàng Phuù - Bình Long</t>
  </si>
  <si>
    <t>Ñöôøng 2 beân coät moác phaân giôùi cöûa khaåu Hoa Lö</t>
  </si>
  <si>
    <t>Laøm môùi, naâng caáp söûa chöõa caàu ñöôøng hoã trôï tænh Kongpongcham</t>
  </si>
  <si>
    <t>IV</t>
  </si>
  <si>
    <t xml:space="preserve">HAÏ TAÀNG COÂNG COÄNG </t>
  </si>
  <si>
    <t>Heä thoáng ñieän sinh hoaït khu taùi ĐC khu phía Baéc tænh lî</t>
  </si>
  <si>
    <t>V</t>
  </si>
  <si>
    <t xml:space="preserve">THÖÔNG MAÏI - DU LÒCH </t>
  </si>
  <si>
    <t>Traïm kieåm soaùt lieân hôïp cöûa khaåu Hoa Lö</t>
  </si>
  <si>
    <t>Caáp nöôùc khu du lòch Baø Raù - Thaùc Mô</t>
  </si>
  <si>
    <t>VI</t>
  </si>
  <si>
    <t>CAÁP NÖÔÙC</t>
  </si>
  <si>
    <t>VII</t>
  </si>
  <si>
    <t xml:space="preserve">GIAÙO DUÏC - ÑAØO TAÏO </t>
  </si>
  <si>
    <t>10 phòng học lầu Trung tâm GDTX Đồng Phú</t>
  </si>
  <si>
    <t>10 phòng học lầu Trung tâm GDTX Chơn Thành</t>
  </si>
  <si>
    <t>10 phòng học lầu Trung tâm GDTX Bù Đốp</t>
  </si>
  <si>
    <t>10 phòng học lầu Trung tâm GDTX Phước Long</t>
  </si>
  <si>
    <t>10 phòng học lầu Trường THPT Lộc Ninh</t>
  </si>
  <si>
    <t>10 phòng học lầu Trường THPT bán công Chơn Thành</t>
  </si>
  <si>
    <t>Trường THPT Chơn Thành</t>
  </si>
  <si>
    <t>Trường THPT Hùng Vương - Đồng Xoài</t>
  </si>
  <si>
    <t>Trung tâm Giáo dục - Lao động và tạo việc làm Minh lập</t>
  </si>
  <si>
    <t>Trường THPT Lộc Thái</t>
  </si>
  <si>
    <t>VIII</t>
  </si>
  <si>
    <t>Y TẾ</t>
  </si>
  <si>
    <t xml:space="preserve">Bệnh viện huyện Bù Đốp  </t>
  </si>
  <si>
    <t>Dự án chuyển tiếp</t>
  </si>
  <si>
    <t>Phoøng khaùm ña khoa thò xaõ ÑX</t>
  </si>
  <si>
    <t xml:space="preserve">Bệnh viện huyện Chơn Thành  </t>
  </si>
  <si>
    <t>IX</t>
  </si>
  <si>
    <t>KHOA HỌC - CÔNG NGHỆ</t>
  </si>
  <si>
    <t xml:space="preserve">Döï aùn ñaàu tö trang thieát bò ño löôøng chaát löôïng </t>
  </si>
  <si>
    <t xml:space="preserve">Caùc döï aùn lónh vöïc khoa hoïc coâng ngheä khaùc </t>
  </si>
  <si>
    <t>Ứng dụng CNTT trong quản lý giáo dục - đào tạo</t>
  </si>
  <si>
    <t>X</t>
  </si>
  <si>
    <t xml:space="preserve">Saân vaän ñoäng tænh </t>
  </si>
  <si>
    <t>Saân quaàn vôït vaø coâng trình phuï trôï</t>
  </si>
  <si>
    <t>TTKL döï aùn caûi taïo caây xanh QL14, ñöôøng Phuù Rieàng Ñoû, ñöôøng Huøng Vöông thò xaõ Ñoàng Xoaøi</t>
  </si>
  <si>
    <t>GPMB khu laâm vieân thò xaõ</t>
  </si>
  <si>
    <t>XI</t>
  </si>
  <si>
    <t>QUẢN LÝ NHÀ NƯỚC</t>
  </si>
  <si>
    <t>Cải tạo, mở rộng trụ sở làm việc Sở Nội vụ</t>
  </si>
  <si>
    <t>XII</t>
  </si>
  <si>
    <t xml:space="preserve">QUOÁC PHOØNG - AN NINH </t>
  </si>
  <si>
    <t>Doanh traïi Trung ñoaøn 736</t>
  </si>
  <si>
    <t>XIII</t>
  </si>
  <si>
    <t>Thanh toán KLHT các công trình khác</t>
  </si>
  <si>
    <t>XIV</t>
  </si>
  <si>
    <t xml:space="preserve">QUY HOẠCH - CHUẨN BỊ ĐẦU TƯ </t>
  </si>
  <si>
    <t>VX</t>
  </si>
  <si>
    <t xml:space="preserve">VOÁN NÖÔÙC NGOAØI </t>
  </si>
  <si>
    <t>B</t>
  </si>
  <si>
    <t>TRAÛ NÔÏ VAY NSNN</t>
  </si>
  <si>
    <t>Ñôn vò tính: Trieäu ñoàng</t>
  </si>
  <si>
    <t>DANH MUÏC DÖÏ AÙN</t>
  </si>
  <si>
    <t>KH VOÁN</t>
  </si>
  <si>
    <t>NOÂNG NGHIEÄP - THUÛY LÔÏI</t>
  </si>
  <si>
    <t>HTTL Höng Phuù</t>
  </si>
  <si>
    <t>GIAO THOÂNG</t>
  </si>
  <si>
    <t xml:space="preserve"> KEÁ HOAÏCH BOÅ SUNG VOÁN NAÊM 2008</t>
  </si>
  <si>
    <t>DANH MUÏC - DÖÏ AÙN</t>
  </si>
  <si>
    <t>TOÅNG COÄNG</t>
  </si>
  <si>
    <t>HTTL Ñak Toâl</t>
  </si>
  <si>
    <t>HTTL Ñak Lieân</t>
  </si>
  <si>
    <t>HTTL Ña Bo</t>
  </si>
  <si>
    <t>HTTL Suoái Lai</t>
  </si>
  <si>
    <t>TTKL HTTL Taân Lôïi</t>
  </si>
  <si>
    <t>Keânh N1, N7, N11 HTTL Loäc Quang</t>
  </si>
  <si>
    <t>Keânh N9, N13 HTTL Loäc Quang</t>
  </si>
  <si>
    <t>HTTL Taø Thieát</t>
  </si>
  <si>
    <t>Traïi caù gioáng thuûy saûn nöôùc ngoït caáp I</t>
  </si>
  <si>
    <t>Caàu Buø Na treân ñöôøng ÑT 759</t>
  </si>
  <si>
    <t>Caàu Suoái Ñam treân ñöôøng ÑT 757</t>
  </si>
  <si>
    <t xml:space="preserve"> Ñôn vò tính: Trieäu ñoàng </t>
  </si>
  <si>
    <t xml:space="preserve">Teân chöông muïc tieâu  </t>
  </si>
  <si>
    <t xml:space="preserve">KH voán </t>
  </si>
  <si>
    <t>Ghi chuù</t>
  </si>
  <si>
    <t>VỐN CHÖÔNG TRÌNH MỤC TIEÂU QUỐC GIA VAØ CAÙC DÖÏ AÙN LÔÙN</t>
  </si>
  <si>
    <t>Muïc tieâu hoå trôï giaùo duïc MN vaø DT</t>
  </si>
  <si>
    <t xml:space="preserve">  - XD nhaø hieäu boä Tröôøng PTDTNT Bình Long</t>
  </si>
  <si>
    <t xml:space="preserve">  - XD kyù tuùc xaù hoïc sinh Tröôøng PTDTNT Bình Long</t>
  </si>
  <si>
    <t>Döï aùn taêng cöôøng cô sôû vaät chaát caùc tröôøng phoå thoâng</t>
  </si>
  <si>
    <t>Döï aùn taêng cöôøng naêng löïc ñaøo taïo ngheàà</t>
  </si>
  <si>
    <t xml:space="preserve"> - Hoã trôï taêng cöôøng thieát bò daïy ngheà: Mua saém thieát bò daïy ngheà cho Tröôøng Ñaøo taïo ngheà </t>
  </si>
  <si>
    <t xml:space="preserve"> - Trang thieát bò daïy ngheà TT daïy ngheà Chôn Thaønh</t>
  </si>
  <si>
    <t>Thanh toaùn khoái löôïng mua saém trang thieát bò daïy ngheà cho caùc Trung taâm daïy ngheà huyeän</t>
  </si>
  <si>
    <t>Chöông trình vaên hoùa</t>
  </si>
  <si>
    <t xml:space="preserve">CDT bao 678 </t>
  </si>
  <si>
    <t>Muïc tieâu baûo toàn di saûn vaên hoùa: Döï aùn baûo toàn laøng baûn coå truyeàn thoáng (Soùc vaên hoùa truyeàn thoáng Bom Bo)</t>
  </si>
  <si>
    <t>Xaây döïng coång chaøo cöûa khaåu Hoaøng Dieäu</t>
  </si>
  <si>
    <t>Chöông trình nöôùc saïch vaø VSMT</t>
  </si>
  <si>
    <t>Thanh toán khối lượng các công trình hoàn thành</t>
  </si>
  <si>
    <t>Đã QT</t>
  </si>
  <si>
    <t>Cấp nước sinh hoạt xã Bù Gia Mập, huyện Phước Long</t>
  </si>
  <si>
    <t>Các công trình chuyển tiếp</t>
  </si>
  <si>
    <t>Cấp nước sinh hoạt tập trung xã Đức Liễu, huyện Bù Đăng</t>
  </si>
  <si>
    <t>Cấp nước sinh hoạt tập trung xã Bình Thắng, huyện Phước Long</t>
  </si>
  <si>
    <t>Cải tạo, nâng cấp và đào mới giếng đào xã Minh Hưng, huyện Chơn Thành</t>
  </si>
  <si>
    <t>Cải tạo, nâng cấp và đào mới giếng đào xã Lộc An, huyện Lộc Ninh</t>
  </si>
  <si>
    <t>Cải tạo, nâng cấp và đào mới giếng đào xã Thanh An, huyện Bình Long</t>
  </si>
  <si>
    <t>Cải tạo, nâng cấp và đào mới giếng đào xã Thống Nhất, huyện Bù Đăng</t>
  </si>
  <si>
    <t>Caùc döï aùn oån ñònh daân di cö töï do</t>
  </si>
  <si>
    <t>Thanh toán khối lượng các công trình hoàn thành năm 2007</t>
  </si>
  <si>
    <t>Đường GTNT ấp Thống Nhất, xã Đak Nhau, huyện Bù Đăng</t>
  </si>
  <si>
    <t>Đường GTNT QL14 đi đội 5 ấp 3 xã Đồng Tiến</t>
  </si>
  <si>
    <t>Đường GTNT thôn 7 (Đak Lim) xã Đak Ơ, huyện Phước Long</t>
  </si>
  <si>
    <t>Công trình khởi công mới</t>
  </si>
  <si>
    <t>Dự án trồng mới 5 triệu ha rừng</t>
  </si>
  <si>
    <t>VOÁN MUÏC TIEÂU KHAÙC</t>
  </si>
  <si>
    <t>KEÁ HOAÏCH BOÅ SUNG VOÁN XDCB NAÊM 2008</t>
  </si>
  <si>
    <t xml:space="preserve">Nguoàn voán keát dö XDCB naêm 2007 </t>
  </si>
  <si>
    <t>ÑVT: Trieäu Ñoàng</t>
  </si>
  <si>
    <t xml:space="preserve">DANH MUÏC COÂNG TRÌNH  </t>
  </si>
  <si>
    <t xml:space="preserve">TOÅNG COÄNG </t>
  </si>
  <si>
    <t xml:space="preserve">COÂNG NGHIEÄP </t>
  </si>
  <si>
    <t>Caáp ñieän khu du lòch Baø Raù</t>
  </si>
  <si>
    <t>Hoã trôï XD ñöôøng ñieän töø cöûa khaåu Hoaøng Dieäu ñeán trung taâm huyeän Keosima tænh Munñunkiri - Vöông quoác Campuchia.</t>
  </si>
  <si>
    <t>Ñöôøng soá 5 KCN Chôn Thaønh BTNN</t>
  </si>
  <si>
    <t>Ñöôøng soá 7 KCN Chôn Thaønh BTNN</t>
  </si>
  <si>
    <t xml:space="preserve">GIAO THOÂNG - VAÄN TAÛI </t>
  </si>
  <si>
    <t>Ñöôøng vaønh ñai vaø khu daân cö hoà Sa Caùt</t>
  </si>
  <si>
    <t>Khu Trung taâm Thöông maïi thò xaõ Ñoàng Xoaøi</t>
  </si>
  <si>
    <t>Chôï Taân Quan</t>
  </si>
  <si>
    <t>Chôï xaõ Ñak Nhau</t>
  </si>
  <si>
    <t xml:space="preserve">Y TEÁ </t>
  </si>
  <si>
    <t xml:space="preserve">Beänh vieän ña khoa huyeän Buø Ñoáp </t>
  </si>
  <si>
    <t>Phoøng khaùm ÑKKV + nhaø hoä sinh thò xaõ Ñoàøng Xoaøi</t>
  </si>
  <si>
    <t>Caùc hạng mục coøn lại Bệnh viện ña khoa Lộc Ninh</t>
  </si>
  <si>
    <t>TTKL Trung taâm Phoøng choáng soát reùt</t>
  </si>
  <si>
    <t>Hệ thoáng thoâng tin vaø choáng seùt - Beänh vieän ÑK tænh</t>
  </si>
  <si>
    <t>GIAÙO DUÏC - ÑAØO TAÏO</t>
  </si>
  <si>
    <t>Ñoái öùng Döï aùn Phaùt trieån giaùo duïc THCS 2 (Voán ADB)</t>
  </si>
  <si>
    <t>Tröôøng PTTH Ñoàng Phuù</t>
  </si>
  <si>
    <t xml:space="preserve">TTKL ký túc xá sinh viên Bình Phước </t>
  </si>
  <si>
    <t xml:space="preserve">10 phoøng hoïc laàu Trung taâm GDTX huyeän Ñoàng Phuù </t>
  </si>
  <si>
    <t xml:space="preserve">10 phoøng hoïc laàu Trung taâm GDTX huyeän Chôn Thaønh  </t>
  </si>
  <si>
    <t>10 phoøng hoïc laàu Trung taâm GDTX huyeän Buø Ñoáp</t>
  </si>
  <si>
    <t xml:space="preserve">10 phoøng hoïc laàu Trung taâm GDTX huyeän Phöôùc Long </t>
  </si>
  <si>
    <t xml:space="preserve">10 phoøng hoïc laàu Tröôøng THPT Loäc Ninh  - huyeän Loäc Ninh </t>
  </si>
  <si>
    <t xml:space="preserve">10 phoøng hoïc laàu Tröôøng THPT baùn coâng Chôn Thaønh  </t>
  </si>
  <si>
    <t>Tröôøng THPT Taân Khai - Bình Long</t>
  </si>
  <si>
    <t xml:space="preserve">Tröôøng Trung hoïc Y teá </t>
  </si>
  <si>
    <t>Tröôøng Ñaøo taïo ngheà</t>
  </si>
  <si>
    <t>VAÊN HOÙA - XAÕ HOÄI - TDTT</t>
  </si>
  <si>
    <t>Trung tâm dịch vụ việc làm - Hội LHPN (GĐ2 và các hạng mục còn lại GĐ1)</t>
  </si>
  <si>
    <t>Xe truyeàn hình löu ñoäng Ñaøi PTTH</t>
  </si>
  <si>
    <t>Mua saém camera chuyeân duøng cho Ñaøi PTTH</t>
  </si>
  <si>
    <t xml:space="preserve">KHOA HOÏC - COÂNG NGHEÄ </t>
  </si>
  <si>
    <t xml:space="preserve">Ñöa CNTT ñeán caùc xaõ khoù khaên </t>
  </si>
  <si>
    <t>Thieát bò phoøng kieåm nghieäm - Chi cuïc Tieâu chuaån - ÑLCL</t>
  </si>
  <si>
    <t>Mua saém trang thieát bò phuïc vuï giaûng daïy moân tin hoïc trong caùc tröôøng PT</t>
  </si>
  <si>
    <t>Chuyeån giao boø gioáng vaø xaây döïng ñoàng coû cho TT Khuyeán noâng</t>
  </si>
  <si>
    <t>TTKL phòng nuôi cấy tế bào thực vật và phát triển nuôi cấy mô - Trung tâm ứng dụng KHCN</t>
  </si>
  <si>
    <t xml:space="preserve">QUAÛN LYÙ NHAØ NÖÔÙC </t>
  </si>
  <si>
    <t xml:space="preserve">Hoäi tröôøng Ñaûng uûy khoái </t>
  </si>
  <si>
    <t>CHÖÔNG TRÌNH 193</t>
  </si>
  <si>
    <t xml:space="preserve">QUY HOAÏCH - CHUAÅN BÒ ÑAÀU TÖ </t>
  </si>
  <si>
    <t>Quy hoạch ngành giáo dục - đào tạo</t>
  </si>
  <si>
    <t xml:space="preserve">Quy hoạch ngành y tế </t>
  </si>
  <si>
    <t>QH phaùt trieån ñieän löïc Bình Long</t>
  </si>
  <si>
    <t>QH phaùt trieån ñieän löïc huyeän Buø Ñaêng</t>
  </si>
  <si>
    <t xml:space="preserve">Ñieàu chænh quy hoaïch toång theå phaùt trieån du lòch tænh Bình Phöôùc thôøi kyø ñeán naêm 2010 vaø ñònh höôùng ñeán naêm 2020 </t>
  </si>
  <si>
    <t>Ñöôøng ÑT753 (322 cuõ) Ñoàng Xoaøi - Maõ Ñaø</t>
  </si>
  <si>
    <t>KEÁ HOAÏCH VOÁN QUY HOAÏCH - CHUAÅN BÒ ÑAÀU TÖ NAÊM 2008</t>
  </si>
  <si>
    <t>(phaân khai chi tieát theo muïc A khoaûn VIII taïi Quyeát ñònh soá 2474/QÑ-UBND ngaøy 5/12/2007 cuûa UBND tænh Bình Phöôùc)</t>
  </si>
  <si>
    <t xml:space="preserve">Ñôn vò : Trieäu ñoàng </t>
  </si>
  <si>
    <t xml:space="preserve">DANH MUÏC DÖÏ AÙN </t>
  </si>
  <si>
    <t>KH VỐN NĂM  2008</t>
  </si>
  <si>
    <t xml:space="preserve">QUY HOAÏCH </t>
  </si>
  <si>
    <t>Quy hoaïch chaên nuoâi gia suùc</t>
  </si>
  <si>
    <t xml:space="preserve">CHUAÅN BÒ ÑAÀU TÖ - TKKT </t>
  </si>
  <si>
    <t>Heä thoáng thuûy lôïi  Taø Thieát  2</t>
  </si>
  <si>
    <t>Cuïm hoà chöùa nöôùc huyeän Ñoàng Phuù</t>
  </si>
  <si>
    <t>Coâng trình töôùi, caáp nöôùc huyeän Buø Ñaêng</t>
  </si>
  <si>
    <t>Cuïm coâng trình thuûy lôïi soá 2 huyeän Phöôùc Long</t>
  </si>
  <si>
    <t>Döï aùn taùi ñònh cö khu vöïc Ña Boâng Cua - huyeän Buø Ñaêng</t>
  </si>
  <si>
    <t xml:space="preserve">Ñöôøng vaøo khu ñaát saûn xuaát thuoäc CT 134 taïi  xaõ Phuù Nghóa - Phöôùc Long </t>
  </si>
  <si>
    <t xml:space="preserve">Xây dựng 12 phòng học Trường cấp 2, 3 Nha Bích, huyện Chơn Thành  </t>
  </si>
  <si>
    <t>Xây dựng 12 phòng học, nhà hiệu bộ Trường cấp 2, 3 Đồng Tiến, huyện Đồng Phú</t>
  </si>
  <si>
    <t>Xây dựng 12 phòng học trường cấp 2, 3 Lộc Hiệp, huyện Lộc Ninh</t>
  </si>
  <si>
    <t>Xây dựng 06 phòng học Trung tâm giáo dục thường xuyên huyện Bù Đăng</t>
  </si>
  <si>
    <t>Xây dựng 04 phòng chức năng Trung tâm giáo dục thường xuyên huyện Lộc Ninh</t>
  </si>
  <si>
    <t>Xây dựng nhà hiệu bộ Trường THPT Nguyễn Khuyến, huyện Phước Long</t>
  </si>
  <si>
    <t>Xây dựng nhà hiệu bộ Trường THPT Phước Bình, huyện Phước Long</t>
  </si>
  <si>
    <t>Xây dựng Trung tâm giáo dục dục thường xuyên tỉnh (giai đoạn 2)</t>
  </si>
  <si>
    <t xml:space="preserve">Hàng rào và đường nội bộ (phần còn lại) Trường Cao đẳng sư phạm </t>
  </si>
  <si>
    <t>Sân tập (bóng đá, bóng rổ, cầu mây, bóng chuyền) - Trung tâm TDTT</t>
  </si>
  <si>
    <t>Mua sắm bộ lưu trữ điện cho máy phát hình (UPS)</t>
  </si>
  <si>
    <t>Mua sắm camera phim trường Đài PTTH</t>
  </si>
  <si>
    <t>Mua sắm viba lưu động</t>
  </si>
  <si>
    <t>CBĐT láng nhựa đoạn đường từ Trần Hưng Đạo đến nhà khách tỉnh</t>
  </si>
  <si>
    <t>Tuyến ống cấp nước dọc QL14 nội ô thị xã Đồng Xoài</t>
  </si>
  <si>
    <t>CBĐT 10 dự án phát triển cơ sở hạ tầng vùng đồng bào dân tộc lồng ghép với CT 134</t>
  </si>
  <si>
    <t>CBĐT hệ thống cấp nước sinh hoạt khu tái định cư phía bắc tỉnh</t>
  </si>
  <si>
    <t>CBĐT dự án trồng cao su của Công ty cao su Lộc Ninh</t>
  </si>
  <si>
    <t>CBÑT moät soá döï aùn giao thoâng</t>
  </si>
  <si>
    <t>ÑVT: Trieäu ñoàng</t>
  </si>
  <si>
    <t>(NGUỒN VOÁN KẾT DƯ NAÊM 2007 )</t>
  </si>
  <si>
    <t xml:space="preserve">Mua sắm thiết bị dạy nghề tin học cho lao động nông thôn (Trung tâm hỗ trợ nông dân) </t>
  </si>
  <si>
    <t>(Nguoàn keát dö chöông trình KCHKM naêm 2006 vaø naêm 2007)</t>
  </si>
  <si>
    <t>Ñöôøng giao thoâng ñi vaøo khu ñaát saûn xuaát  CT 134 taïi xaõ Phöôùc Thieän - Buø Ñoáp</t>
  </si>
  <si>
    <t>Môû roäng maët ñöôøng soûi ñoû ñöôøng ÑT 759</t>
  </si>
  <si>
    <t>Môû roäng maët ñöôøng soûi ñoû ñöôøng ÑT 755</t>
  </si>
  <si>
    <t>Heä thoáng thoaùt nöôùc QL14 phöôøng Taân Bình - thò xaõ Ñoàng Xoaøi (ñöôøng Leâ Quy Ñoân ñoaïn töø QL14 - Phuù Rieàng Đoû vaø Ñöôøng soá 20 töø ñöôøng Huøng Vöông ñeán Trung taâm thöông maïi)</t>
  </si>
  <si>
    <t>CBĐT +TKKT Trường THPT Lê Quý Đôn Bù Đăng (các hạng mục còn lại)</t>
  </si>
  <si>
    <t>Væa heø, heä thoáng nöôùc ñöôøng Traàn Höng Ñaïo (ñoaïn töø Nguyeãn Thò Minh Khai ñeán Tröôøng Chinh)</t>
  </si>
  <si>
    <t xml:space="preserve">Heä thoáng nöôùc ñöôøng vaø væa heø ñöôøng Leâ Duaån (ñoaïn töø ngaõ ba giao vôùi ñöôøng Traàn Höng Ñaïo ñeán Nhaø khaùch tænh) </t>
  </si>
  <si>
    <t xml:space="preserve">Döï aùn caùp treo Baø Raù (Nguoàn thu töø tieàn SD ñaát) </t>
  </si>
  <si>
    <t>Ñoái öùng Döï aùn Heä thoáng caáp nöôùc saïch Khu CN caáp nöôùc Chôn Thaønh (GÑ 1)</t>
  </si>
  <si>
    <t>Ñoái öùng döï aùn phaùt trieån giaùo duïc THCS 2 (ADB)</t>
  </si>
  <si>
    <t xml:space="preserve">Dự án khởi công mới (Nguồn thu từ Xổ số KT) </t>
  </si>
  <si>
    <t xml:space="preserve">Ñoái öùng döï aùn naâng caáp trang thieát bò Beänh vieän ÑK tænh (voán ODA Ñöùc) </t>
  </si>
  <si>
    <t xml:space="preserve">Döï aùn Thö vieän tænh (GPMB) </t>
  </si>
  <si>
    <t>Hoaõn thi coâng</t>
  </si>
  <si>
    <t>Giaõn tieán ñoä</t>
  </si>
  <si>
    <t>Ngöøng thöïc hieän</t>
  </si>
  <si>
    <t>Giãn tiến độ</t>
  </si>
  <si>
    <t>Heä thoáng thuûy lôïi hoà Suoái Cam 2</t>
  </si>
  <si>
    <t>Heä thoáng thuûy lôïi hoà Höng Phuù</t>
  </si>
  <si>
    <t xml:space="preserve">Döï aùn oån ñònh daân cö vaø Döï aùn di dôøi, oån ñònh daân DCTD ra khoûi  laâm phaàn röøng phoøng hoä  </t>
  </si>
  <si>
    <t>Döï aùn giao thoâng vuøng daân cö, saûn xuaát chöông trình 134</t>
  </si>
  <si>
    <t>Ñöôøng voøng quanh Hoà Suoái Cam (GPMB)</t>
  </si>
  <si>
    <t>Môû roäng QL14 (Minh Höng - Buø Na thuoäc huyeän Buø Ñaêng)</t>
  </si>
  <si>
    <t>Ñöôøng giao thoâng ñi vaøo khu ñaát saûn xuaát CT 134 taïi  xaõ Loäc Thaønh, Loäc Ninh</t>
  </si>
  <si>
    <t>Ñöôøng vaøo Đoàn bieân phoøng 783 - Ñaéc Ô - huyeän Phöôùc Long</t>
  </si>
  <si>
    <t xml:space="preserve">Hoäi tröôøng Boä CH Boä ñoäi Bieân phoøng </t>
  </si>
  <si>
    <t>Xây dựng 12 phòng học trường cấp 2, 3 Đa Kia, huyện Phước Long</t>
  </si>
  <si>
    <t>CBĐT Trung tâm phòng chống HIV- AIDS</t>
  </si>
  <si>
    <t>CBĐT Thảm nhựa, hệ thống thoát nước, vỉa hè, điện chiếu sáng đường Trần Hưng Đạo từ Hai Bà Trưng đến đường Trần Phú thị xã Đồng Xoài</t>
  </si>
  <si>
    <t>CBĐT Thảm nhựa, hệ thống thoát nước, vỉa hè, điện chiếu sáng các tuyến đường trong khu quy hoạch Đông Bắc đường Hùng Vương, thị xã Đồng Xoài</t>
  </si>
  <si>
    <t>HTTL Baøu Sen</t>
  </si>
  <si>
    <t>Xaây döïng 3 caàu treân ñöôøng Ñoàng Phuù - Bình Long</t>
  </si>
  <si>
    <t>Ñoái öùng ñeàn buø hoà chöùa nöôùc Ñoàng Xoaøi</t>
  </si>
  <si>
    <t>Ñöôøng soá 1 KCN Chôn Thaønh</t>
  </si>
  <si>
    <t>Ñöôøng soá 4 KCN Chôn Thaønh</t>
  </si>
  <si>
    <t>Naâng caáp ñöôøng Traàn Höng Ñaïo (đoạn töø Tröôøng Chinh ñeán ñöôøng quy hoaïch soá 14A, thò xaõ Ñoàng Xoaøi)</t>
  </si>
  <si>
    <t>Trung taâm y teá huyeän Chôn Thaønh (Beänh vieän huyeän)</t>
  </si>
  <si>
    <t>Đối ứng Döï aùn y teá noâng thoân - voán ADB</t>
  </si>
  <si>
    <t>TTKLHT döï aùn y teá noâng thoân (ngoaøi tyû leä voán ñoái ứng)</t>
  </si>
  <si>
    <t>Cải tạo, sửa chữa Trụ sở Ban Tổ chức Tỉnh ủy</t>
  </si>
  <si>
    <t>TTKL HT trụ sở Ủy ban Mặt trận Tổ quốc Việt Nam tỉnh</t>
  </si>
  <si>
    <t xml:space="preserve">XD truï sôû Ban QL Vöôøn QG Buø Gia Maäp (nguoàn töø tieàn baùn goã) </t>
  </si>
  <si>
    <t xml:space="preserve">Ñöôøng vaøo Đoàn bieân phoøng 785 (Ñaéùc Ô) - huyeän Phöôùc Long </t>
  </si>
  <si>
    <t>Quy hoaïch chung + ño ñaïc, khaûo saùt döï aùn khu di tích lòch söû Boä chæ huy Mieàn</t>
  </si>
  <si>
    <t>Quy hoaïch chung xaây döïng Khu kinh teá cöûa khaåu Hoa Lö</t>
  </si>
  <si>
    <t>GTÑB Phaân khu haønh chính dòch vuï thuoäc döï aùn Vöôøn Quoác gia</t>
  </si>
  <si>
    <t>GTĐB ñöôøng Minh Höng - Ñoàng Nô</t>
  </si>
  <si>
    <t>CBÑT Khaùch saïn tænh Bình Phöôùc</t>
  </si>
  <si>
    <t>Chöông trình Daân soá - KHHGÑ</t>
  </si>
  <si>
    <t>Chöông trình Giaùo duïc - Ñaøo taïo</t>
  </si>
  <si>
    <t xml:space="preserve">  - XD phoøng hoïc phoøng chöùc naêng Tröôøng PTDTNT Buø Ñaêng</t>
  </si>
  <si>
    <t xml:space="preserve">  - Xaây döïng nhaø hoïc ñaëc thuø tröôøng CÑSP (döï aùn do Tröôøng CÑSP laøm chuû ñaàu tö)</t>
  </si>
  <si>
    <t xml:space="preserve">  - XD nhaø ña chöùc naêng tröôøng CÑSP</t>
  </si>
  <si>
    <t xml:space="preserve">  - XD haï taàng kyõ thuaät tröôøng CÑSP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</si>
  <si>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</si>
  <si>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</si>
  <si>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</si>
  <si>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</si>
  <si>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</si>
  <si>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</si>
  <si>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</si>
  <si>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</si>
  <si>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</si>
  <si>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</si>
  <si>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</si>
  <si>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</si>
  <si>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</si>
  <si>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</si>
  <si>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</si>
  <si>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  - XD 10 phoøng hoïc laàu tröôøng THPT Thoáng  Nhaát huyeän Buø Ñaêng</t>
  </si>
  <si>
    <t xml:space="preserve">  - XD khoái phoøng hoïc boä moân tröôøng THPT Buø Ñaêng </t>
  </si>
  <si>
    <t xml:space="preserve">  - XD khoái phoøng hoïc boä moân tröôøng THPT Phuù Rieàng </t>
  </si>
  <si>
    <t xml:space="preserve">  - XD khoái phoøng hoïc boä moân tröôøng THPT Phöôùc Bình  </t>
  </si>
  <si>
    <t xml:space="preserve">  - XD khoái phoøng hoïc boä moân tröôøng THPT Baùn coâng Ñoàng Xoaøi</t>
  </si>
  <si>
    <t xml:space="preserve">  - XD khoái phoøng hoïc boä moân tröôøng THPT Baùn coâng An Loäc, Bình Long</t>
  </si>
  <si>
    <t xml:space="preserve">  - Phoøng laøm vieäc, phoøng chöùc naêng tröôøng PTTH Buø Ñaêng</t>
  </si>
  <si>
    <t xml:space="preserve">  - XD phoøng laøm vieäc tröôøng THPT Bình Long</t>
  </si>
  <si>
    <t>4.1</t>
  </si>
  <si>
    <t>4.2</t>
  </si>
  <si>
    <t>4.3</t>
  </si>
  <si>
    <t>Cấp nước sinh hoạt hồ Ông Thoại, huyện Bù Đăng</t>
  </si>
  <si>
    <t>Cấp nước sinh hoạt tập trung ấp Sóc Bế, xã Thanh Phú, Bình Long</t>
  </si>
  <si>
    <t>Cấp nước sinh hoạt tập trung xã Thọ Sơn, huyện Bù Đăng</t>
  </si>
  <si>
    <t>2.5</t>
  </si>
  <si>
    <t>2.6</t>
  </si>
  <si>
    <t>2.7</t>
  </si>
  <si>
    <t>2.8</t>
  </si>
  <si>
    <t>2.9</t>
  </si>
  <si>
    <t>Đường TNXP (ấp Cầu Rạt) đi nối đường Bàu Cua, xã Tân Phước, huyện Đồng Phú</t>
  </si>
  <si>
    <t>1.4</t>
  </si>
  <si>
    <t>1.5</t>
  </si>
  <si>
    <t>HTTL hoà M26</t>
  </si>
  <si>
    <t>HTTL hoà Suoái Pheøn</t>
  </si>
  <si>
    <t>Hoà Suoái Cam II</t>
  </si>
  <si>
    <t>Dự án đường GTNT từ Dak Xuyên đi Đak Liên, xã Đak Nhau</t>
  </si>
  <si>
    <t>Đường GTNT ấp Tân Hội xã Tân Thành đi Sông Măng (Giáp Biên giới CPC)</t>
  </si>
  <si>
    <t>Đường GTNT ấp Cửa Rừng đi Sông Măng, xã Hưng Phước</t>
  </si>
  <si>
    <t xml:space="preserve">NOÂNG NGHIEÄP - PHAÙT TRIEÅN NOÂNG THOÂN </t>
  </si>
  <si>
    <t>Möông thoaùt nöôùc ngoaøi haøng raøo KCN Minh Höng</t>
  </si>
  <si>
    <t>(Kèm theo Nghị quyết số 08/2008/NQ-HĐND ngày 29 tháng 7 năm 2008 
của Hội đồng nhân dân tỉnh)</t>
  </si>
  <si>
    <t>Ñöôøng vaøo nhaø quaûn lyù HTTL Bao UÙm</t>
  </si>
  <si>
    <t>Keânh tieâu nöôùc khu CN Chôn Thaønh</t>
  </si>
  <si>
    <t>Ñieän khí hoùa xaõ Long Höng</t>
  </si>
  <si>
    <t>Môû roäng QL 14 töø km 937+110 - km 947+110</t>
  </si>
  <si>
    <t>Môû roäng QL14 töø Km 947+110 ñeán Km 957+220</t>
  </si>
  <si>
    <t>Caûi taïo caàu noái vaø laép ñaët thang maùy - Beänh vieän ÑK tænh</t>
  </si>
  <si>
    <t>Trung taâm Y teá döï phoøng tænh (bao goàm caùc haïng muïc coøn laïi)</t>
  </si>
  <si>
    <t>Söûa chöõa vaø trang thieát bò Trung taâm Chaâm cöùu Ñoâng y</t>
  </si>
  <si>
    <t xml:space="preserve">10 phoøng hoïc laàu Tröôøng THPT Thanh Hoøa - huyeän Buø Ñoáp  </t>
  </si>
  <si>
    <t xml:space="preserve">10 phoøng hoïc laàu Tröôøng caáp II - III Löông Theá Vinh - Buø Ñaêng  </t>
  </si>
  <si>
    <t xml:space="preserve">10 phoøng hoïc laàu Tröôøng caáp II - III Buø Nho - Phöôùc Long </t>
  </si>
  <si>
    <t>Trang thieát bò Tröôøng PTTH chuyeân Quang Trung</t>
  </si>
  <si>
    <t>Coång, haøng raøo khu Trung taâm TDTT</t>
  </si>
  <si>
    <t>Naâng caáp trang thieát bò saûn xuaát chöông trình PTTH tieáng daân toäc</t>
  </si>
  <si>
    <t>Ứng dụng CNTT trong quản lý hành chính nhà nước GĐ 2006 - 2010</t>
  </si>
  <si>
    <t>TTKL các hạng mục còn lại Trụ sở Sở LĐ - TBXH</t>
  </si>
  <si>
    <t>Truï sôû ngaønh NN &amp; PTNT</t>
  </si>
  <si>
    <t>QH phaùt trieån ñieän löïc thò xaõ Ñoàng Xoaøi gñ 2006 - 2010 coù xeùt ñeán 2015</t>
  </si>
  <si>
    <t>QH phaùt trieån ñieän löïc huyeän Phöôùc Long gñ 2006 - 2010 coù xeùt ñeán 2015</t>
  </si>
  <si>
    <t>QH phaùt trieån ñieän löïc huyeän Loäc Ninh gñ 2006 - 2010 coù xeùt ñeán 2015</t>
  </si>
  <si>
    <t>QH phaùt trieån ñieän löïc Ñoàng Phuù gñ 2006 - 2010 coù xeùt ñeán 2015</t>
  </si>
  <si>
    <t>QH phaùt trieån ñieän löïc Chôn Thaønh gñ 2006 - 2010 coù xeùt ñeán 2015</t>
  </si>
  <si>
    <t>QH phaùt trieån ñieän löïc huyeän Buø Ñoáp gñ 2006 - 2010 coù xeùt ñeán 2015</t>
  </si>
  <si>
    <t>GTÑB khu coâng nghieäp Chôn Thaønh (500 ha) vaø nhaø ôû coâng nhaân (43 ha)</t>
  </si>
  <si>
    <t>TOÅNG COÄNG (A + B)</t>
  </si>
  <si>
    <t>Ñieän khi hoùa 5 xaõ Ñoàng Tieán, Thanh Hoøa, Minh Höng, Loäc Taán, Long Taân</t>
  </si>
  <si>
    <t xml:space="preserve">Heä thoáng thuûy lôïi Sôn Lôïi </t>
  </si>
  <si>
    <t>Ñöôøng vaøo khu ñaùt thuoäc CT 134 taïi xaõ Thanh Löông - Bình Long</t>
  </si>
  <si>
    <t>Ñöôøng giao thoâng NT vaø caàu vaøo khu ñaát saûn xuaát thuoäc CT 134 taïi xaõ Ñoàng Taâm - Ñoàng Phuù</t>
  </si>
  <si>
    <t>Ñöôøng giao thoâng vaøo khu ñaát saûn xuaát thuoäc CT 134 taïi xaõ Ñaéc Nhau - Buø Ñaêng</t>
  </si>
  <si>
    <t>Laøm môùi ñöôøng truïc chính töø truï ñieän 182 ñeán ñöôøng ÑT 752 (Giai đoạn 2 - đường Minh Hưng - Đồng Nơ)</t>
  </si>
  <si>
    <t>Xây dựng nhà hiệu bộ trường cấp 2, 3 Lương Thế Vinh, huyện Bù Đăng</t>
  </si>
  <si>
    <t>Xây dựng nhà hiệu bộ Trường THPT Bán công Đồng Xoài, thị xã Đồng Xoài</t>
  </si>
  <si>
    <t>CBĐT + TKKT Trường THPT Thống Nhất Bù Đăng</t>
  </si>
  <si>
    <t>CBĐT + TKKT Trường THPT Tân Lợi Bình Long</t>
  </si>
  <si>
    <t>CBĐT cải tạo nâng cấp hội trường Sở GD &amp; ĐT</t>
  </si>
  <si>
    <t>CBĐT Thảm nhựa, hệ thống thoát nước, vỉa hè, điện chiếu sáng các tuyến đường mặt cắt 23 m, 28 m thuộc KP. Phú Thanh, thị xã Đồng Xoài</t>
  </si>
  <si>
    <t>CBĐT Thảm nhựa, hệ thống thoát nước, vỉa hè, điện chiếu sáng các tuyến đường mặt cắt 13 m, 17 m thuộc KP. Phú Thanh, thị xã Đồng Xoài</t>
  </si>
  <si>
    <t>Xây dựng chương trình phát triển nhà ở tỉnh Bình Phước giai đoạn đến năm 2010, tần nhìn đến 2020</t>
  </si>
  <si>
    <t>Trụ sở Đội quản lý thị trường số 3 huyện Bù Đăng</t>
  </si>
  <si>
    <t>KẾ HOẠCH BỔ SUNG VỐN CTMT VAØ CAÙC DÖÏ AÙN LÔÙN NAÊM 2008</t>
  </si>
  <si>
    <t xml:space="preserve">Naâng caáp, caûi taïo Truï sôû laøm vieäc Ủy ban Daân soá - GÑ &amp; TE tænh </t>
  </si>
  <si>
    <t>Muïc tieâu taêng cöôøng CSVC tröôøng sö phaïm vaø boài döôõng giaùo vieân</t>
  </si>
  <si>
    <t xml:space="preserve">  - Xaây döïng nhaø hoïc ñaëc thuø vaø giaûng ñöôøng tröôøng CÑSP (döï aùn do Sôû GD - ÑT laø chuû ñaàu tö)</t>
  </si>
  <si>
    <t>Baûo toàn di saûn vaên hoùa (Truøng tu naâng caáp di tích nhaø giao teá - Truï sôû Caùch maïng laâm thôøi CHMN Vieät Nam)</t>
  </si>
  <si>
    <t>Muïc tieâu phaùt trieån VHTT cô sôû: Döï aùn xaây döïng laøng vaên hoùa ôû vuøng coù hoaøn caûnh ñaëc bieät khoù khaên (thoân Thoáng Nhaát, xaõ Ñaêk Nhau (500); thoân Sôn Hoøa, xaõ Thoï Sôn (40) huyeän Buø Ñaêng; thoân Buø La, xaõ Buø Gia Maäp (47))</t>
  </si>
  <si>
    <t>Cải tạo, nâng cấp và đào mới giếng đào xã Tân Hòa, huyện Đồng Phú</t>
  </si>
  <si>
    <t>Đường GTNT ấp 1 đi ấp Suối Đôi xã Đồng Tiến, huyện Đồng Phú</t>
  </si>
  <si>
    <t>XD đường vào thôn Sơn Hòa (tuyến 1) xã Thọ Sơn, huyện Bù Đăng</t>
  </si>
  <si>
    <t>Phuû soùng phaùt thanh: Döï aùn naâng caáp, môû roäng maïng löôùi truyeàn thanh cô sôû</t>
  </si>
  <si>
    <t>(Nguoàn voán vay chöông trình kieân coá hoùa keânh möông vaø GTNT naêm 2008)</t>
  </si>
  <si>
    <t xml:space="preserve">  KEÁ HOAÏCH BOÅ SUNG VOÁN NAÊM 2008</t>
  </si>
  <si>
    <t>Kieân coá hoùa keânh möông caáp 1: N2, N8 thuoäc keânh Đoâng vaø N8, N12, N16 thuoäc keânh Taây hoà chöùa nöôùc Ñoàng Xoaøi</t>
  </si>
  <si>
    <t>Ñoái öùng JBIC ñöôøng Ñoàng Phuù - Bình Long</t>
  </si>
  <si>
    <t>Cầu Suối Rạt - đường vào cầu từ TTTM huyện đi xã Tân Lợi</t>
  </si>
  <si>
    <t>Sửa chữa cải tạo đường sỏi đỏ đường GTNT DT760 (cũ) dài 13,505 km</t>
  </si>
  <si>
    <t xml:space="preserve">Dự án cầu Sơn Hòa, xã Thọ Sơn </t>
  </si>
  <si>
    <t>Đường Tà Thiết - Hoa Lư huyện Lộc Linh</t>
  </si>
  <si>
    <t xml:space="preserve">Laùt gaïch væa heø vaø caây xanh dải phaân caùch ñöôøng truïc chính khu CN Chôn Thaønh </t>
  </si>
  <si>
    <t xml:space="preserve">Heä thoáng thuûy lôïi Hoà Suoái Pheøn (GPMB) </t>
  </si>
  <si>
    <t>Heä thoáng thuûy lôïi Hoà M26 (GPMB)</t>
  </si>
  <si>
    <t>Ñöôøng giao thoâng ñi vaøo khu ñaát saûn xuaát CT 134 taïi xaõ Loäc Thaønh - Loäc Ninh</t>
  </si>
  <si>
    <t>Ñöôøng giao thoâng NT töø thoân 3 ñi thoân 5 vaøo khu ñaát saûn xuaát thuoäc CT 134 taïi xaõ Bom Bo - Buø Ñaêng</t>
  </si>
  <si>
    <t>Ñöôøng Leâ Duaån töø QL14 ñeán ñöôøng Huøng Vöông</t>
  </si>
  <si>
    <t>Naâng caáp thaûm BTNN ñöôøng Traàn Höng Ñaïo töø ñöôøng Phuù Rieàng Ñoû - Hai Baø Tröng</t>
  </si>
  <si>
    <t>XD ñöôøng ÑT 753 (322cuõõ) töø Ñoàng Xoaøi - Maõ Ñaø</t>
  </si>
  <si>
    <t>Naâng caáp caàu Ñak Lung 2 treân ÑT 760</t>
  </si>
  <si>
    <t>Xaây döïng caùc ñöôøng  vaøo khu Laâm vieân thò xaõ Ñoàng Xoaøi</t>
  </si>
  <si>
    <t>Væa heø vaø Heä thoáng chieáu saùng, thoaùt nöôùc caùc ñöôøng trong Khu TTHC tænh goàm: Nguyeãn Bình, Nguyeãn Chaùnh, Nguyeãn Chí Thanh, Traàn Vaên Traø</t>
  </si>
  <si>
    <t>Xaây döïng væa heø, hệ thoáng thoaùt nước vaø ñieän caùc tuyeán ñöôøng: Hoaøng Vaên Thuï, Lyù Töï Troïng, Ngoâ Gia Töï, Nguyeãn Vaên Cöø, Haø Huy Taäp, 6/1 (Ñoaïn töø Nguyeãn Vaên Linh, Nguyeãn Thò Minh Khai vaø Nguyeãn Vaên Cöø - Leâ Duaån).</t>
  </si>
  <si>
    <t xml:space="preserve">Dự án chuyển tiếp (Nguồn thu từ Xổ số KT) </t>
  </si>
  <si>
    <t>10 phòng học lầu Trường cấp 2, 3 Lương Thế Vinh - Bù Đăng</t>
  </si>
  <si>
    <t>10 phòng học lầu Trường THPT Thanh Hòa - Bù Đốp</t>
  </si>
  <si>
    <t>10 phòng học lầu Trường cấp 2, 3 Bù Nho - Phước Long</t>
  </si>
  <si>
    <t>Trường cấp 2, 3 Đăc Ơ</t>
  </si>
  <si>
    <t>Đầu tư các Trạm y tế xã theo chuẩn QG</t>
  </si>
  <si>
    <t xml:space="preserve">Ñeà aùn tin hoïc hoùa caùc cô quan Ñaûng </t>
  </si>
  <si>
    <t xml:space="preserve">VAÊN HOÙA - XAÕ HOÄI </t>
  </si>
  <si>
    <t>Döï aùn Trung taâm Vaên hoùa tænh (GPMB)</t>
  </si>
  <si>
    <t>Ñaäp chaén nöôùc Ñoàn Bieân phoøng 785 xaõ Buø Gia Maäp</t>
  </si>
  <si>
    <t>Đường ra Đồn Biên phòng 805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</si>
</sst>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#,##0"/>
  </numFmts>
  <fonts count="21">
    <font>
      <sz val="10"/>
      <name val="Arial"/>
      <family val="0"/>
    </font>
    <font>
      <b/>
      <sz val="13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b/>
      <sz val="11"/>
      <color indexed="9"/>
      <name val="VNI-Times"/>
      <family val="0"/>
    </font>
    <font>
      <sz val="11"/>
      <color indexed="9"/>
      <name val="VNI-Times"/>
      <family val="0"/>
    </font>
    <font>
      <i/>
      <sz val="11"/>
      <color indexed="9"/>
      <name val="VNI-Times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"/>
      <family val="0"/>
    </font>
    <font>
      <i/>
      <sz val="11"/>
      <name val="VNI-Times"/>
      <family val="0"/>
    </font>
    <font>
      <b/>
      <sz val="11"/>
      <name val="Arial"/>
      <family val="0"/>
    </font>
    <font>
      <i/>
      <sz val="11"/>
      <name val="Arial"/>
      <family val="0"/>
    </font>
    <font>
      <sz val="11"/>
      <color indexed="8"/>
      <name val="VNI-Times"/>
      <family val="0"/>
    </font>
    <font>
      <b/>
      <sz val="11"/>
      <color indexed="8"/>
      <name val="VNI-Times"/>
      <family val="0"/>
    </font>
    <font>
      <b/>
      <sz val="11"/>
      <color indexed="9"/>
      <name val="Times New Roman"/>
      <family val="1"/>
    </font>
    <font>
      <b/>
      <u val="single"/>
      <sz val="11"/>
      <name val="VNI-Times"/>
      <family val="0"/>
    </font>
    <font>
      <u val="single"/>
      <sz val="11"/>
      <name val="VNI-Times"/>
      <family val="0"/>
    </font>
    <font>
      <b/>
      <sz val="14"/>
      <name val="VNI-Times"/>
      <family val="0"/>
    </font>
    <font>
      <i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15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15" applyNumberFormat="1" applyFont="1" applyFill="1" applyBorder="1" applyAlignment="1">
      <alignment horizontal="right" vertical="center" wrapText="1"/>
    </xf>
    <xf numFmtId="165" fontId="2" fillId="0" borderId="1" xfId="15" applyNumberFormat="1" applyFont="1" applyFill="1" applyBorder="1" applyAlignment="1">
      <alignment horizontal="right" vertical="center" wrapText="1"/>
    </xf>
    <xf numFmtId="0" fontId="2" fillId="0" borderId="1" xfId="15" applyNumberFormat="1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left" vertical="center" wrapText="1"/>
    </xf>
    <xf numFmtId="164" fontId="2" fillId="0" borderId="1" xfId="15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1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3" fontId="7" fillId="0" borderId="1" xfId="15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 vertical="center" wrapText="1"/>
    </xf>
    <xf numFmtId="3" fontId="3" fillId="0" borderId="1" xfId="15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15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center" wrapText="1"/>
    </xf>
    <xf numFmtId="3" fontId="7" fillId="0" borderId="1" xfId="15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4" fontId="3" fillId="0" borderId="1" xfId="15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2" xfId="1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15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164" fontId="3" fillId="0" borderId="1" xfId="15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7" fillId="0" borderId="1" xfId="15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7" fillId="0" borderId="1" xfId="15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64" fontId="8" fillId="0" borderId="1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64" fontId="2" fillId="0" borderId="0" xfId="0" applyNumberFormat="1" applyFont="1" applyFill="1" applyAlignment="1">
      <alignment horizontal="righ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15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15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5" applyNumberFormat="1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15" applyNumberFormat="1" applyFont="1" applyFill="1" applyBorder="1" applyAlignment="1">
      <alignment horizontal="center" vertical="center" wrapText="1"/>
    </xf>
    <xf numFmtId="3" fontId="2" fillId="0" borderId="1" xfId="15" applyNumberFormat="1" applyFont="1" applyFill="1" applyBorder="1" applyAlignment="1">
      <alignment horizontal="center" vertical="center" wrapText="1"/>
    </xf>
    <xf numFmtId="3" fontId="2" fillId="3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7" fillId="0" borderId="1" xfId="15" applyNumberFormat="1" applyFont="1" applyFill="1" applyBorder="1" applyAlignment="1">
      <alignment horizontal="center" vertical="center" wrapText="1"/>
    </xf>
    <xf numFmtId="3" fontId="8" fillId="0" borderId="1" xfId="1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164" fontId="3" fillId="0" borderId="2" xfId="15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5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5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1" xfId="15" applyNumberFormat="1" applyFont="1" applyFill="1" applyBorder="1" applyAlignment="1">
      <alignment horizontal="center" vertical="center" wrapText="1"/>
    </xf>
    <xf numFmtId="164" fontId="3" fillId="0" borderId="2" xfId="15" applyNumberFormat="1" applyFont="1" applyFill="1" applyBorder="1" applyAlignment="1">
      <alignment horizontal="center" vertical="center" wrapText="1"/>
    </xf>
    <xf numFmtId="164" fontId="11" fillId="0" borderId="5" xfId="15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5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4" fontId="3" fillId="3" borderId="1" xfId="15" applyNumberFormat="1" applyFont="1" applyFill="1" applyBorder="1" applyAlignment="1">
      <alignment vertical="center" wrapText="1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1981200</xdr:colOff>
      <xdr:row>2</xdr:row>
      <xdr:rowOff>19050</xdr:rowOff>
    </xdr:from>
    <xdr:to>
      <xdr:col>3</xdr:col>
      <xdr:colOff>352425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2352675" y="866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2</xdr:row>
      <xdr:rowOff>552450</xdr:rowOff>
    </xdr:from>
    <xdr:to>
      <xdr:col>1</xdr:col>
      <xdr:colOff>3714750</xdr:colOff>
      <xdr:row>2</xdr:row>
      <xdr:rowOff>552450</xdr:rowOff>
    </xdr:to>
    <xdr:sp>
      <xdr:nvSpPr>
        <xdr:cNvPr id="1" name="Line 1"/>
        <xdr:cNvSpPr>
          <a:spLocks/>
        </xdr:cNvSpPr>
      </xdr:nvSpPr>
      <xdr:spPr>
        <a:xfrm>
          <a:off x="2266950" y="10763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2</xdr:row>
      <xdr:rowOff>552450</xdr:rowOff>
    </xdr:from>
    <xdr:to>
      <xdr:col>1</xdr:col>
      <xdr:colOff>3714750</xdr:colOff>
      <xdr:row>2</xdr:row>
      <xdr:rowOff>552450</xdr:rowOff>
    </xdr:to>
    <xdr:sp>
      <xdr:nvSpPr>
        <xdr:cNvPr id="1" name="Line 1"/>
        <xdr:cNvSpPr>
          <a:spLocks/>
        </xdr:cNvSpPr>
      </xdr:nvSpPr>
      <xdr:spPr>
        <a:xfrm>
          <a:off x="2247900" y="11430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2</xdr:row>
      <xdr:rowOff>552450</xdr:rowOff>
    </xdr:from>
    <xdr:to>
      <xdr:col>1</xdr:col>
      <xdr:colOff>3714750</xdr:colOff>
      <xdr:row>2</xdr:row>
      <xdr:rowOff>552450</xdr:rowOff>
    </xdr:to>
    <xdr:sp>
      <xdr:nvSpPr>
        <xdr:cNvPr id="1" name="Line 1"/>
        <xdr:cNvSpPr>
          <a:spLocks/>
        </xdr:cNvSpPr>
      </xdr:nvSpPr>
      <xdr:spPr>
        <a:xfrm>
          <a:off x="2247900" y="8572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2</xdr:row>
      <xdr:rowOff>552450</xdr:rowOff>
    </xdr:from>
    <xdr:to>
      <xdr:col>1</xdr:col>
      <xdr:colOff>3838575</xdr:colOff>
      <xdr:row>2</xdr:row>
      <xdr:rowOff>552450</xdr:rowOff>
    </xdr:to>
    <xdr:sp>
      <xdr:nvSpPr>
        <xdr:cNvPr id="1" name="Line 1"/>
        <xdr:cNvSpPr>
          <a:spLocks/>
        </xdr:cNvSpPr>
      </xdr:nvSpPr>
      <xdr:spPr>
        <a:xfrm>
          <a:off x="2371725" y="11811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2</xdr:row>
      <xdr:rowOff>552450</xdr:rowOff>
    </xdr:from>
    <xdr:to>
      <xdr:col>1</xdr:col>
      <xdr:colOff>3714750</xdr:colOff>
      <xdr:row>2</xdr:row>
      <xdr:rowOff>552450</xdr:rowOff>
    </xdr:to>
    <xdr:sp>
      <xdr:nvSpPr>
        <xdr:cNvPr id="1" name="Line 2"/>
        <xdr:cNvSpPr>
          <a:spLocks/>
        </xdr:cNvSpPr>
      </xdr:nvSpPr>
      <xdr:spPr>
        <a:xfrm>
          <a:off x="2266950" y="10572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E3" sqref="E3:G3"/>
    </sheetView>
  </sheetViews>
  <sheetFormatPr defaultColWidth="9.140625" defaultRowHeight="12.75"/>
  <cols>
    <col min="1" max="1" width="5.57421875" style="2" customWidth="1"/>
    <col min="2" max="2" width="40.57421875" style="1" customWidth="1"/>
    <col min="3" max="3" width="10.421875" style="1" customWidth="1"/>
    <col min="4" max="4" width="10.28125" style="1" customWidth="1"/>
    <col min="5" max="5" width="8.28125" style="1" customWidth="1"/>
    <col min="6" max="6" width="8.00390625" style="1" customWidth="1"/>
    <col min="7" max="7" width="14.7109375" style="1" customWidth="1"/>
    <col min="8" max="16384" width="9.140625" style="1" customWidth="1"/>
  </cols>
  <sheetData>
    <row r="1" spans="1:7" ht="26.25" customHeight="1">
      <c r="A1" s="163" t="s">
        <v>0</v>
      </c>
      <c r="B1" s="163"/>
      <c r="C1" s="163"/>
      <c r="D1" s="163"/>
      <c r="E1" s="163"/>
      <c r="F1" s="163"/>
      <c r="G1" s="163"/>
    </row>
    <row r="2" spans="1:7" ht="40.5" customHeight="1">
      <c r="A2" s="181" t="s">
        <v>339</v>
      </c>
      <c r="B2" s="164"/>
      <c r="C2" s="164"/>
      <c r="D2" s="164"/>
      <c r="E2" s="164"/>
      <c r="F2" s="164"/>
      <c r="G2" s="164"/>
    </row>
    <row r="3" spans="1:7" ht="20.25" customHeight="1">
      <c r="A3" s="97"/>
      <c r="B3" s="97"/>
      <c r="C3" s="98"/>
      <c r="D3" s="97"/>
      <c r="E3" s="182" t="s">
        <v>236</v>
      </c>
      <c r="F3" s="182"/>
      <c r="G3" s="182"/>
    </row>
    <row r="4" spans="1:7" s="3" customFormat="1" ht="34.5" customHeight="1">
      <c r="A4" s="165" t="s">
        <v>1</v>
      </c>
      <c r="B4" s="165" t="s">
        <v>2</v>
      </c>
      <c r="C4" s="167" t="s">
        <v>3</v>
      </c>
      <c r="D4" s="165" t="s">
        <v>4</v>
      </c>
      <c r="E4" s="169" t="s">
        <v>5</v>
      </c>
      <c r="F4" s="170"/>
      <c r="G4" s="165" t="s">
        <v>6</v>
      </c>
    </row>
    <row r="5" spans="1:7" s="3" customFormat="1" ht="17.25">
      <c r="A5" s="166"/>
      <c r="B5" s="166"/>
      <c r="C5" s="168"/>
      <c r="D5" s="166"/>
      <c r="E5" s="4" t="s">
        <v>7</v>
      </c>
      <c r="F5" s="4" t="s">
        <v>8</v>
      </c>
      <c r="G5" s="166"/>
    </row>
    <row r="6" spans="1:8" s="5" customFormat="1" ht="16.5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  <c r="G6" s="201">
        <v>7</v>
      </c>
      <c r="H6" s="203"/>
    </row>
    <row r="7" spans="1:7" ht="17.25">
      <c r="A7" s="99"/>
      <c r="B7" s="99" t="s">
        <v>364</v>
      </c>
      <c r="C7" s="100">
        <f>C8+C129</f>
        <v>373900</v>
      </c>
      <c r="D7" s="100">
        <f>D8+D129</f>
        <v>375900</v>
      </c>
      <c r="E7" s="101"/>
      <c r="F7" s="101"/>
      <c r="G7" s="145"/>
    </row>
    <row r="8" spans="1:7" s="7" customFormat="1" ht="17.25">
      <c r="A8" s="99" t="s">
        <v>9</v>
      </c>
      <c r="B8" s="99" t="s">
        <v>10</v>
      </c>
      <c r="C8" s="100">
        <f>C9+C15+C41+C59+C67+C72+C75+C93+C102+C109+C118+C121+C126+C127+C128</f>
        <v>335330</v>
      </c>
      <c r="D8" s="100">
        <f>D9+D15+D41+D59+D67+D72+D75+D93+D102+D109+D118+D121+D126+D127+D128</f>
        <v>308150</v>
      </c>
      <c r="E8" s="102"/>
      <c r="F8" s="102"/>
      <c r="G8" s="103"/>
    </row>
    <row r="9" spans="1:7" ht="17.25">
      <c r="A9" s="8" t="s">
        <v>11</v>
      </c>
      <c r="B9" s="9" t="s">
        <v>12</v>
      </c>
      <c r="C9" s="10">
        <f>C10</f>
        <v>9500</v>
      </c>
      <c r="D9" s="10">
        <f>D10</f>
        <v>7500</v>
      </c>
      <c r="E9" s="103"/>
      <c r="F9" s="103"/>
      <c r="G9" s="146"/>
    </row>
    <row r="10" spans="1:7" ht="17.25">
      <c r="A10" s="8"/>
      <c r="B10" s="9" t="s">
        <v>13</v>
      </c>
      <c r="C10" s="10">
        <f>SUM(C11:C14)</f>
        <v>9500</v>
      </c>
      <c r="D10" s="10">
        <f>SUM(D11:D14)</f>
        <v>7500</v>
      </c>
      <c r="E10" s="103"/>
      <c r="F10" s="103"/>
      <c r="G10" s="146"/>
    </row>
    <row r="11" spans="1:7" ht="15" customHeight="1">
      <c r="A11" s="11">
        <v>1</v>
      </c>
      <c r="B11" s="12" t="s">
        <v>338</v>
      </c>
      <c r="C11" s="13">
        <v>500</v>
      </c>
      <c r="D11" s="13">
        <v>1500</v>
      </c>
      <c r="E11" s="104">
        <f>D11-C11</f>
        <v>1000</v>
      </c>
      <c r="F11" s="103"/>
      <c r="G11" s="147"/>
    </row>
    <row r="12" spans="1:7" ht="29.25" customHeight="1">
      <c r="A12" s="11">
        <v>2</v>
      </c>
      <c r="B12" s="14" t="s">
        <v>14</v>
      </c>
      <c r="C12" s="13">
        <v>5000</v>
      </c>
      <c r="D12" s="13">
        <v>5000</v>
      </c>
      <c r="E12" s="103"/>
      <c r="F12" s="103"/>
      <c r="G12" s="147"/>
    </row>
    <row r="13" spans="1:7" ht="17.25">
      <c r="A13" s="11">
        <v>3</v>
      </c>
      <c r="B13" s="14" t="s">
        <v>15</v>
      </c>
      <c r="C13" s="13">
        <v>1000</v>
      </c>
      <c r="D13" s="13">
        <v>1000</v>
      </c>
      <c r="E13" s="103"/>
      <c r="F13" s="103"/>
      <c r="G13" s="147"/>
    </row>
    <row r="14" spans="1:7" ht="49.5">
      <c r="A14" s="11">
        <v>4</v>
      </c>
      <c r="B14" s="12" t="s">
        <v>398</v>
      </c>
      <c r="C14" s="15">
        <v>3000</v>
      </c>
      <c r="D14" s="16">
        <v>0</v>
      </c>
      <c r="E14" s="103"/>
      <c r="F14" s="104">
        <f>D14-C14</f>
        <v>-3000</v>
      </c>
      <c r="G14" s="43" t="s">
        <v>253</v>
      </c>
    </row>
    <row r="15" spans="1:7" ht="34.5">
      <c r="A15" s="8" t="s">
        <v>16</v>
      </c>
      <c r="B15" s="9" t="s">
        <v>337</v>
      </c>
      <c r="C15" s="10">
        <f>C16+C28+C31</f>
        <v>57500</v>
      </c>
      <c r="D15" s="10">
        <f>D16+D28+D31</f>
        <v>49000</v>
      </c>
      <c r="E15" s="103"/>
      <c r="F15" s="103"/>
      <c r="G15" s="146"/>
    </row>
    <row r="16" spans="1:7" ht="17.25">
      <c r="A16" s="8"/>
      <c r="B16" s="9" t="s">
        <v>13</v>
      </c>
      <c r="C16" s="10">
        <f>C17+C18+C19+C20+C21+C22+C25</f>
        <v>20000</v>
      </c>
      <c r="D16" s="10">
        <f>D17+D18+D19+D20+D21+D22+D25</f>
        <v>15000</v>
      </c>
      <c r="E16" s="103"/>
      <c r="F16" s="103"/>
      <c r="G16" s="146"/>
    </row>
    <row r="17" spans="1:7" ht="17.25">
      <c r="A17" s="17">
        <v>1</v>
      </c>
      <c r="B17" s="18" t="s">
        <v>257</v>
      </c>
      <c r="C17" s="13">
        <v>4000</v>
      </c>
      <c r="D17" s="13">
        <v>0</v>
      </c>
      <c r="E17" s="103"/>
      <c r="F17" s="104">
        <f>D17-C17</f>
        <v>-4000</v>
      </c>
      <c r="G17" s="148"/>
    </row>
    <row r="18" spans="1:7" ht="37.5" customHeight="1">
      <c r="A18" s="17">
        <v>2</v>
      </c>
      <c r="B18" s="19" t="s">
        <v>17</v>
      </c>
      <c r="C18" s="13">
        <v>1500</v>
      </c>
      <c r="D18" s="13">
        <v>1500</v>
      </c>
      <c r="E18" s="103"/>
      <c r="F18" s="104"/>
      <c r="G18" s="148"/>
    </row>
    <row r="19" spans="1:7" ht="17.25">
      <c r="A19" s="17">
        <v>3</v>
      </c>
      <c r="B19" s="18" t="s">
        <v>258</v>
      </c>
      <c r="C19" s="13">
        <v>1000</v>
      </c>
      <c r="D19" s="13">
        <v>0</v>
      </c>
      <c r="E19" s="103"/>
      <c r="F19" s="104">
        <f>D19-C19</f>
        <v>-1000</v>
      </c>
      <c r="G19" s="148"/>
    </row>
    <row r="20" spans="1:7" ht="17.25">
      <c r="A20" s="17">
        <v>4</v>
      </c>
      <c r="B20" s="14" t="s">
        <v>18</v>
      </c>
      <c r="C20" s="13">
        <v>1500</v>
      </c>
      <c r="D20" s="13">
        <v>1500</v>
      </c>
      <c r="E20" s="103"/>
      <c r="F20" s="103"/>
      <c r="G20" s="147"/>
    </row>
    <row r="21" spans="1:7" ht="17.25">
      <c r="A21" s="17">
        <v>5</v>
      </c>
      <c r="B21" s="14" t="s">
        <v>19</v>
      </c>
      <c r="C21" s="13">
        <v>1000</v>
      </c>
      <c r="D21" s="13">
        <v>1000</v>
      </c>
      <c r="E21" s="103"/>
      <c r="F21" s="103"/>
      <c r="G21" s="147"/>
    </row>
    <row r="22" spans="1:7" ht="37.5" customHeight="1">
      <c r="A22" s="17">
        <v>6</v>
      </c>
      <c r="B22" s="12" t="s">
        <v>20</v>
      </c>
      <c r="C22" s="15">
        <v>8000</v>
      </c>
      <c r="D22" s="15">
        <f>SUM(D23:D24)</f>
        <v>8000</v>
      </c>
      <c r="E22" s="103"/>
      <c r="F22" s="103"/>
      <c r="G22" s="43"/>
    </row>
    <row r="23" spans="1:7" ht="19.5" customHeight="1">
      <c r="A23" s="11">
        <v>6.1</v>
      </c>
      <c r="B23" s="12" t="s">
        <v>21</v>
      </c>
      <c r="C23" s="15"/>
      <c r="D23" s="15">
        <v>3680</v>
      </c>
      <c r="E23" s="103"/>
      <c r="F23" s="103"/>
      <c r="G23" s="43"/>
    </row>
    <row r="24" spans="1:7" ht="29.25" customHeight="1">
      <c r="A24" s="11">
        <v>6.2</v>
      </c>
      <c r="B24" s="12" t="s">
        <v>22</v>
      </c>
      <c r="C24" s="15"/>
      <c r="D24" s="15">
        <v>4320</v>
      </c>
      <c r="E24" s="103"/>
      <c r="F24" s="103"/>
      <c r="G24" s="149" t="s">
        <v>23</v>
      </c>
    </row>
    <row r="25" spans="1:7" ht="37.5" customHeight="1">
      <c r="A25" s="11">
        <v>7</v>
      </c>
      <c r="B25" s="14" t="s">
        <v>24</v>
      </c>
      <c r="C25" s="19">
        <v>3000</v>
      </c>
      <c r="D25" s="19">
        <f>SUM(D26:D27)</f>
        <v>3000</v>
      </c>
      <c r="E25" s="103"/>
      <c r="F25" s="103"/>
      <c r="G25" s="43"/>
    </row>
    <row r="26" spans="1:7" ht="17.25">
      <c r="A26" s="11">
        <v>7.1</v>
      </c>
      <c r="B26" s="20" t="s">
        <v>25</v>
      </c>
      <c r="C26" s="19"/>
      <c r="D26" s="19">
        <v>2000</v>
      </c>
      <c r="E26" s="103"/>
      <c r="F26" s="103"/>
      <c r="G26" s="43"/>
    </row>
    <row r="27" spans="1:7" ht="33">
      <c r="A27" s="11">
        <v>7.2</v>
      </c>
      <c r="B27" s="20" t="s">
        <v>26</v>
      </c>
      <c r="C27" s="19"/>
      <c r="D27" s="19">
        <v>1000</v>
      </c>
      <c r="E27" s="103"/>
      <c r="F27" s="103"/>
      <c r="G27" s="43"/>
    </row>
    <row r="28" spans="1:7" ht="17.25">
      <c r="A28" s="21"/>
      <c r="B28" s="4" t="s">
        <v>27</v>
      </c>
      <c r="C28" s="10">
        <f>SUM(C29:C30)</f>
        <v>3500</v>
      </c>
      <c r="D28" s="10">
        <f>SUM(D29:D30)</f>
        <v>0</v>
      </c>
      <c r="E28" s="103"/>
      <c r="F28" s="103"/>
      <c r="G28" s="146"/>
    </row>
    <row r="29" spans="1:7" ht="17.25">
      <c r="A29" s="17">
        <v>1</v>
      </c>
      <c r="B29" s="18" t="s">
        <v>399</v>
      </c>
      <c r="C29" s="13">
        <v>2000</v>
      </c>
      <c r="D29" s="13">
        <v>0</v>
      </c>
      <c r="E29" s="103"/>
      <c r="F29" s="104">
        <f>D29-C29</f>
        <v>-2000</v>
      </c>
      <c r="G29" s="150"/>
    </row>
    <row r="30" spans="1:7" ht="17.25">
      <c r="A30" s="17">
        <v>2</v>
      </c>
      <c r="B30" s="18" t="s">
        <v>400</v>
      </c>
      <c r="C30" s="13">
        <v>1500</v>
      </c>
      <c r="D30" s="13">
        <v>0</v>
      </c>
      <c r="E30" s="103"/>
      <c r="F30" s="104">
        <f>D30-C30</f>
        <v>-1500</v>
      </c>
      <c r="G30" s="150"/>
    </row>
    <row r="31" spans="1:7" s="7" customFormat="1" ht="17.25">
      <c r="A31" s="21"/>
      <c r="B31" s="4" t="s">
        <v>28</v>
      </c>
      <c r="C31" s="10">
        <f>C32+C33+C36</f>
        <v>34000</v>
      </c>
      <c r="D31" s="10">
        <f>D32+D33+D36</f>
        <v>34000</v>
      </c>
      <c r="E31" s="103"/>
      <c r="F31" s="103"/>
      <c r="G31" s="99"/>
    </row>
    <row r="32" spans="1:7" ht="66">
      <c r="A32" s="17">
        <v>1</v>
      </c>
      <c r="B32" s="18" t="s">
        <v>29</v>
      </c>
      <c r="C32" s="13">
        <v>4000</v>
      </c>
      <c r="D32" s="13">
        <v>4000</v>
      </c>
      <c r="E32" s="103"/>
      <c r="F32" s="103"/>
      <c r="G32" s="106"/>
    </row>
    <row r="33" spans="1:7" ht="49.5">
      <c r="A33" s="17">
        <v>2</v>
      </c>
      <c r="B33" s="19" t="s">
        <v>259</v>
      </c>
      <c r="C33" s="13">
        <v>25000</v>
      </c>
      <c r="D33" s="13">
        <f>SUM(D34:D35)</f>
        <v>25000</v>
      </c>
      <c r="E33" s="103"/>
      <c r="F33" s="103"/>
      <c r="G33" s="106"/>
    </row>
    <row r="34" spans="1:7" ht="33">
      <c r="A34" s="17">
        <v>2.1</v>
      </c>
      <c r="B34" s="19" t="s">
        <v>30</v>
      </c>
      <c r="C34" s="13"/>
      <c r="D34" s="13">
        <v>10000</v>
      </c>
      <c r="E34" s="103"/>
      <c r="F34" s="103"/>
      <c r="G34" s="106"/>
    </row>
    <row r="35" spans="1:7" ht="33">
      <c r="A35" s="17">
        <v>2.2</v>
      </c>
      <c r="B35" s="19" t="s">
        <v>31</v>
      </c>
      <c r="C35" s="13"/>
      <c r="D35" s="13">
        <v>15000</v>
      </c>
      <c r="E35" s="103"/>
      <c r="F35" s="103"/>
      <c r="G35" s="106"/>
    </row>
    <row r="36" spans="1:7" ht="33">
      <c r="A36" s="17">
        <v>3</v>
      </c>
      <c r="B36" s="19" t="s">
        <v>260</v>
      </c>
      <c r="C36" s="13">
        <v>5000</v>
      </c>
      <c r="D36" s="13">
        <f>SUM(D37:D40)</f>
        <v>5000</v>
      </c>
      <c r="E36" s="103"/>
      <c r="F36" s="103"/>
      <c r="G36" s="106"/>
    </row>
    <row r="37" spans="1:7" ht="33">
      <c r="A37" s="17">
        <v>3.1</v>
      </c>
      <c r="B37" s="22" t="s">
        <v>367</v>
      </c>
      <c r="C37" s="13"/>
      <c r="D37" s="19">
        <v>1200</v>
      </c>
      <c r="E37" s="103"/>
      <c r="F37" s="103"/>
      <c r="G37" s="106"/>
    </row>
    <row r="38" spans="1:7" ht="33">
      <c r="A38" s="17">
        <v>3.2</v>
      </c>
      <c r="B38" s="22" t="s">
        <v>240</v>
      </c>
      <c r="C38" s="13"/>
      <c r="D38" s="19">
        <v>1100</v>
      </c>
      <c r="E38" s="103"/>
      <c r="F38" s="103"/>
      <c r="G38" s="106"/>
    </row>
    <row r="39" spans="1:7" ht="33">
      <c r="A39" s="17">
        <v>3.3</v>
      </c>
      <c r="B39" s="22" t="s">
        <v>401</v>
      </c>
      <c r="C39" s="13"/>
      <c r="D39" s="19">
        <v>1200</v>
      </c>
      <c r="E39" s="103"/>
      <c r="F39" s="103"/>
      <c r="G39" s="106"/>
    </row>
    <row r="40" spans="1:7" ht="49.5">
      <c r="A40" s="17">
        <v>3.4</v>
      </c>
      <c r="B40" s="22" t="s">
        <v>402</v>
      </c>
      <c r="C40" s="13"/>
      <c r="D40" s="19">
        <v>1500</v>
      </c>
      <c r="E40" s="103"/>
      <c r="F40" s="103"/>
      <c r="G40" s="106"/>
    </row>
    <row r="41" spans="1:7" ht="17.25">
      <c r="A41" s="8" t="s">
        <v>33</v>
      </c>
      <c r="B41" s="4" t="s">
        <v>34</v>
      </c>
      <c r="C41" s="10">
        <f>C42+C50+C47</f>
        <v>48700</v>
      </c>
      <c r="D41" s="10">
        <f>D42+D50+D47</f>
        <v>30800</v>
      </c>
      <c r="E41" s="103"/>
      <c r="F41" s="103"/>
      <c r="G41" s="146"/>
    </row>
    <row r="42" spans="1:7" ht="17.25">
      <c r="A42" s="8"/>
      <c r="B42" s="4" t="s">
        <v>13</v>
      </c>
      <c r="C42" s="10">
        <f>SUM(C43:C46)</f>
        <v>2700</v>
      </c>
      <c r="D42" s="10">
        <f>SUM(D43:D46)</f>
        <v>6600</v>
      </c>
      <c r="E42" s="103"/>
      <c r="F42" s="103"/>
      <c r="G42" s="146"/>
    </row>
    <row r="43" spans="1:7" ht="15" customHeight="1">
      <c r="A43" s="11">
        <v>1</v>
      </c>
      <c r="B43" s="23" t="s">
        <v>35</v>
      </c>
      <c r="C43" s="13">
        <v>800</v>
      </c>
      <c r="D43" s="13">
        <v>2800</v>
      </c>
      <c r="E43" s="104">
        <f>D43-C43</f>
        <v>2000</v>
      </c>
      <c r="F43" s="103"/>
      <c r="G43" s="151"/>
    </row>
    <row r="44" spans="1:7" ht="39" customHeight="1">
      <c r="A44" s="11">
        <v>2</v>
      </c>
      <c r="B44" s="23" t="s">
        <v>403</v>
      </c>
      <c r="C44" s="13">
        <v>1500</v>
      </c>
      <c r="D44" s="13">
        <v>2500</v>
      </c>
      <c r="E44" s="104">
        <f>D44-C44</f>
        <v>1000</v>
      </c>
      <c r="F44" s="103"/>
      <c r="G44" s="147"/>
    </row>
    <row r="45" spans="1:7" ht="51" customHeight="1">
      <c r="A45" s="11">
        <v>3</v>
      </c>
      <c r="B45" s="12" t="s">
        <v>404</v>
      </c>
      <c r="C45" s="13">
        <v>400</v>
      </c>
      <c r="D45" s="13">
        <v>1200</v>
      </c>
      <c r="E45" s="104">
        <f>D45-C45</f>
        <v>800</v>
      </c>
      <c r="F45" s="103"/>
      <c r="G45" s="147"/>
    </row>
    <row r="46" spans="1:7" ht="24.75" customHeight="1">
      <c r="A46" s="11">
        <v>4</v>
      </c>
      <c r="B46" s="12" t="s">
        <v>261</v>
      </c>
      <c r="C46" s="13"/>
      <c r="D46" s="13">
        <v>100</v>
      </c>
      <c r="E46" s="104">
        <f>D46-C46</f>
        <v>100</v>
      </c>
      <c r="F46" s="103"/>
      <c r="G46" s="147"/>
    </row>
    <row r="47" spans="1:7" ht="17.25">
      <c r="A47" s="11"/>
      <c r="B47" s="4" t="s">
        <v>27</v>
      </c>
      <c r="C47" s="27">
        <f>SUM(C48:C49)</f>
        <v>10000</v>
      </c>
      <c r="D47" s="27">
        <f>SUM(D48:D49)</f>
        <v>10000</v>
      </c>
      <c r="E47" s="103"/>
      <c r="F47" s="103"/>
      <c r="G47" s="147"/>
    </row>
    <row r="48" spans="1:7" ht="34.5" customHeight="1">
      <c r="A48" s="11">
        <v>1</v>
      </c>
      <c r="B48" s="25" t="s">
        <v>36</v>
      </c>
      <c r="C48" s="26">
        <v>5000</v>
      </c>
      <c r="D48" s="26">
        <v>5000</v>
      </c>
      <c r="E48" s="103"/>
      <c r="F48" s="103"/>
      <c r="G48" s="147"/>
    </row>
    <row r="49" spans="1:7" ht="25.5" customHeight="1">
      <c r="A49" s="11">
        <v>2</v>
      </c>
      <c r="B49" s="25" t="s">
        <v>37</v>
      </c>
      <c r="C49" s="26">
        <v>5000</v>
      </c>
      <c r="D49" s="26">
        <v>5000</v>
      </c>
      <c r="E49" s="103"/>
      <c r="F49" s="103"/>
      <c r="G49" s="147"/>
    </row>
    <row r="50" spans="1:7" ht="17.25">
      <c r="A50" s="8"/>
      <c r="B50" s="4" t="s">
        <v>28</v>
      </c>
      <c r="C50" s="10">
        <f>SUM(C51:C58)</f>
        <v>36000</v>
      </c>
      <c r="D50" s="10">
        <f>SUM(D51:D58)</f>
        <v>14200</v>
      </c>
      <c r="E50" s="103"/>
      <c r="F50" s="103"/>
      <c r="G50" s="146"/>
    </row>
    <row r="51" spans="1:7" ht="33">
      <c r="A51" s="11">
        <v>1</v>
      </c>
      <c r="B51" s="12" t="s">
        <v>405</v>
      </c>
      <c r="C51" s="13">
        <v>10000</v>
      </c>
      <c r="D51" s="13">
        <v>0</v>
      </c>
      <c r="E51" s="103"/>
      <c r="F51" s="104">
        <f>D51-C51</f>
        <v>-10000</v>
      </c>
      <c r="G51" s="43" t="s">
        <v>253</v>
      </c>
    </row>
    <row r="52" spans="1:7" ht="33">
      <c r="A52" s="11">
        <v>2</v>
      </c>
      <c r="B52" s="23" t="s">
        <v>38</v>
      </c>
      <c r="C52" s="13">
        <v>5000</v>
      </c>
      <c r="D52" s="13">
        <v>2000</v>
      </c>
      <c r="E52" s="103"/>
      <c r="F52" s="104">
        <f>D52-C52</f>
        <v>-3000</v>
      </c>
      <c r="G52" s="147" t="s">
        <v>254</v>
      </c>
    </row>
    <row r="53" spans="1:7" ht="17.25">
      <c r="A53" s="11">
        <v>3</v>
      </c>
      <c r="B53" s="23" t="s">
        <v>406</v>
      </c>
      <c r="C53" s="13">
        <v>5000</v>
      </c>
      <c r="D53" s="13">
        <v>0</v>
      </c>
      <c r="E53" s="103"/>
      <c r="F53" s="104">
        <f>D53-C53</f>
        <v>-5000</v>
      </c>
      <c r="G53" s="43" t="s">
        <v>253</v>
      </c>
    </row>
    <row r="54" spans="1:7" ht="33">
      <c r="A54" s="11">
        <v>4</v>
      </c>
      <c r="B54" s="23" t="s">
        <v>39</v>
      </c>
      <c r="C54" s="13">
        <v>5000</v>
      </c>
      <c r="D54" s="13">
        <v>1000</v>
      </c>
      <c r="E54" s="103"/>
      <c r="F54" s="104">
        <f>D54-C54</f>
        <v>-4000</v>
      </c>
      <c r="G54" s="147" t="s">
        <v>254</v>
      </c>
    </row>
    <row r="55" spans="1:7" ht="33">
      <c r="A55" s="11">
        <v>5</v>
      </c>
      <c r="B55" s="23" t="s">
        <v>262</v>
      </c>
      <c r="C55" s="13">
        <v>5000</v>
      </c>
      <c r="D55" s="13">
        <v>0</v>
      </c>
      <c r="E55" s="103"/>
      <c r="F55" s="104">
        <f>D55-C55</f>
        <v>-5000</v>
      </c>
      <c r="G55" s="147" t="s">
        <v>255</v>
      </c>
    </row>
    <row r="56" spans="1:7" ht="33">
      <c r="A56" s="11">
        <v>6</v>
      </c>
      <c r="B56" s="14" t="s">
        <v>40</v>
      </c>
      <c r="C56" s="13">
        <v>6000</v>
      </c>
      <c r="D56" s="13">
        <v>6000</v>
      </c>
      <c r="E56" s="103"/>
      <c r="F56" s="103"/>
      <c r="G56" s="147"/>
    </row>
    <row r="57" spans="1:7" ht="33">
      <c r="A57" s="11">
        <v>7</v>
      </c>
      <c r="B57" s="23" t="s">
        <v>407</v>
      </c>
      <c r="C57" s="13">
        <v>0</v>
      </c>
      <c r="D57" s="13">
        <v>1200</v>
      </c>
      <c r="E57" s="104">
        <f>D57-C57</f>
        <v>1200</v>
      </c>
      <c r="F57" s="103"/>
      <c r="G57" s="147"/>
    </row>
    <row r="58" spans="1:7" ht="33">
      <c r="A58" s="11">
        <v>8</v>
      </c>
      <c r="B58" s="23" t="s">
        <v>41</v>
      </c>
      <c r="C58" s="13">
        <v>0</v>
      </c>
      <c r="D58" s="13">
        <v>4000</v>
      </c>
      <c r="E58" s="104">
        <f>D58-C58</f>
        <v>4000</v>
      </c>
      <c r="F58" s="103"/>
      <c r="G58" s="147"/>
    </row>
    <row r="59" spans="1:7" s="7" customFormat="1" ht="17.25">
      <c r="A59" s="8" t="s">
        <v>42</v>
      </c>
      <c r="B59" s="4" t="s">
        <v>43</v>
      </c>
      <c r="C59" s="27">
        <f>C60+C62</f>
        <v>8500</v>
      </c>
      <c r="D59" s="27">
        <f>D60+D62</f>
        <v>8500</v>
      </c>
      <c r="E59" s="103"/>
      <c r="F59" s="103"/>
      <c r="G59" s="146"/>
    </row>
    <row r="60" spans="1:7" ht="17.25">
      <c r="A60" s="11"/>
      <c r="B60" s="4" t="s">
        <v>13</v>
      </c>
      <c r="C60" s="27">
        <f>SUM(C61:C61)</f>
        <v>1800</v>
      </c>
      <c r="D60" s="27">
        <f>SUM(D61:D61)</f>
        <v>1800</v>
      </c>
      <c r="E60" s="103"/>
      <c r="F60" s="103"/>
      <c r="G60" s="147"/>
    </row>
    <row r="61" spans="1:7" ht="38.25" customHeight="1">
      <c r="A61" s="11">
        <v>1</v>
      </c>
      <c r="B61" s="12" t="s">
        <v>44</v>
      </c>
      <c r="C61" s="26">
        <v>1800</v>
      </c>
      <c r="D61" s="26">
        <v>1800</v>
      </c>
      <c r="E61" s="103"/>
      <c r="F61" s="103"/>
      <c r="G61" s="147"/>
    </row>
    <row r="62" spans="1:7" ht="17.25">
      <c r="A62" s="11"/>
      <c r="B62" s="4" t="s">
        <v>28</v>
      </c>
      <c r="C62" s="27">
        <f>SUM(C63:C66)</f>
        <v>6700</v>
      </c>
      <c r="D62" s="27">
        <f>SUM(D63:D66)</f>
        <v>6700</v>
      </c>
      <c r="E62" s="103"/>
      <c r="F62" s="103"/>
      <c r="G62" s="147"/>
    </row>
    <row r="63" spans="1:7" ht="66">
      <c r="A63" s="11">
        <v>1</v>
      </c>
      <c r="B63" s="14" t="s">
        <v>408</v>
      </c>
      <c r="C63" s="26">
        <v>2500</v>
      </c>
      <c r="D63" s="26">
        <v>2500</v>
      </c>
      <c r="E63" s="103"/>
      <c r="F63" s="103"/>
      <c r="G63" s="147"/>
    </row>
    <row r="64" spans="1:7" ht="99">
      <c r="A64" s="11">
        <v>2</v>
      </c>
      <c r="B64" s="14" t="s">
        <v>409</v>
      </c>
      <c r="C64" s="26">
        <v>1200</v>
      </c>
      <c r="D64" s="26">
        <v>1200</v>
      </c>
      <c r="E64" s="103"/>
      <c r="F64" s="103"/>
      <c r="G64" s="147"/>
    </row>
    <row r="65" spans="1:7" ht="49.5">
      <c r="A65" s="11">
        <v>3</v>
      </c>
      <c r="B65" s="14" t="s">
        <v>245</v>
      </c>
      <c r="C65" s="26">
        <v>1500</v>
      </c>
      <c r="D65" s="26">
        <v>1500</v>
      </c>
      <c r="E65" s="103"/>
      <c r="F65" s="103"/>
      <c r="G65" s="147"/>
    </row>
    <row r="66" spans="1:7" ht="49.5">
      <c r="A66" s="11">
        <v>4</v>
      </c>
      <c r="B66" s="14" t="s">
        <v>246</v>
      </c>
      <c r="C66" s="26">
        <v>1500</v>
      </c>
      <c r="D66" s="26">
        <v>1500</v>
      </c>
      <c r="E66" s="103"/>
      <c r="F66" s="103"/>
      <c r="G66" s="147"/>
    </row>
    <row r="67" spans="1:7" ht="17.25">
      <c r="A67" s="8" t="s">
        <v>45</v>
      </c>
      <c r="B67" s="4" t="s">
        <v>46</v>
      </c>
      <c r="C67" s="10">
        <f>C68</f>
        <v>39000</v>
      </c>
      <c r="D67" s="10">
        <f>D68</f>
        <v>39000</v>
      </c>
      <c r="E67" s="103"/>
      <c r="F67" s="103"/>
      <c r="G67" s="146"/>
    </row>
    <row r="68" spans="1:7" ht="17.25">
      <c r="A68" s="11"/>
      <c r="B68" s="4" t="s">
        <v>28</v>
      </c>
      <c r="C68" s="10">
        <f>SUM(C69:C71)</f>
        <v>39000</v>
      </c>
      <c r="D68" s="10">
        <f>SUM(D69:D71)</f>
        <v>39000</v>
      </c>
      <c r="E68" s="103"/>
      <c r="F68" s="103"/>
      <c r="G68" s="146"/>
    </row>
    <row r="69" spans="1:7" ht="33">
      <c r="A69" s="11">
        <v>1</v>
      </c>
      <c r="B69" s="14" t="s">
        <v>247</v>
      </c>
      <c r="C69" s="26">
        <v>27000</v>
      </c>
      <c r="D69" s="26">
        <v>27000</v>
      </c>
      <c r="E69" s="103"/>
      <c r="F69" s="103"/>
      <c r="G69" s="146"/>
    </row>
    <row r="70" spans="1:7" ht="33">
      <c r="A70" s="11">
        <v>2</v>
      </c>
      <c r="B70" s="23" t="s">
        <v>47</v>
      </c>
      <c r="C70" s="15">
        <v>8000</v>
      </c>
      <c r="D70" s="15">
        <v>8000</v>
      </c>
      <c r="E70" s="103"/>
      <c r="F70" s="103"/>
      <c r="G70" s="43"/>
    </row>
    <row r="71" spans="1:7" ht="17.25">
      <c r="A71" s="11">
        <v>3</v>
      </c>
      <c r="B71" s="19" t="s">
        <v>48</v>
      </c>
      <c r="C71" s="19">
        <v>4000</v>
      </c>
      <c r="D71" s="19">
        <v>4000</v>
      </c>
      <c r="E71" s="103"/>
      <c r="F71" s="103"/>
      <c r="G71" s="43"/>
    </row>
    <row r="72" spans="1:7" s="7" customFormat="1" ht="17.25">
      <c r="A72" s="8" t="s">
        <v>49</v>
      </c>
      <c r="B72" s="4" t="s">
        <v>50</v>
      </c>
      <c r="C72" s="27">
        <f>C73</f>
        <v>3000</v>
      </c>
      <c r="D72" s="27">
        <f>D73</f>
        <v>3000</v>
      </c>
      <c r="E72" s="103"/>
      <c r="F72" s="103"/>
      <c r="G72" s="40"/>
    </row>
    <row r="73" spans="1:7" ht="17.25">
      <c r="A73" s="11"/>
      <c r="B73" s="4" t="s">
        <v>28</v>
      </c>
      <c r="C73" s="27">
        <f>SUM(C74:C74)</f>
        <v>3000</v>
      </c>
      <c r="D73" s="27">
        <f>SUM(D74:D74)</f>
        <v>3000</v>
      </c>
      <c r="E73" s="103"/>
      <c r="F73" s="103"/>
      <c r="G73" s="43"/>
    </row>
    <row r="74" spans="1:7" ht="33">
      <c r="A74" s="11"/>
      <c r="B74" s="14" t="s">
        <v>248</v>
      </c>
      <c r="C74" s="26">
        <v>3000</v>
      </c>
      <c r="D74" s="26">
        <v>3000</v>
      </c>
      <c r="E74" s="103"/>
      <c r="F74" s="103"/>
      <c r="G74" s="43"/>
    </row>
    <row r="75" spans="1:7" ht="17.25">
      <c r="A75" s="99" t="s">
        <v>51</v>
      </c>
      <c r="B75" s="4" t="s">
        <v>52</v>
      </c>
      <c r="C75" s="100">
        <f>C76+C91</f>
        <v>51000</v>
      </c>
      <c r="D75" s="100">
        <f>D76+D91</f>
        <v>50100</v>
      </c>
      <c r="E75" s="103"/>
      <c r="F75" s="103"/>
      <c r="G75" s="103"/>
    </row>
    <row r="76" spans="1:7" ht="31.5" customHeight="1">
      <c r="A76" s="99"/>
      <c r="B76" s="30" t="s">
        <v>410</v>
      </c>
      <c r="C76" s="100">
        <f>SUM(C77:C90)</f>
        <v>41000</v>
      </c>
      <c r="D76" s="100">
        <f>SUM(D77:D90)</f>
        <v>45100</v>
      </c>
      <c r="E76" s="103"/>
      <c r="F76" s="103"/>
      <c r="G76" s="103"/>
    </row>
    <row r="77" spans="1:7" ht="33" customHeight="1">
      <c r="A77" s="106">
        <v>1</v>
      </c>
      <c r="B77" s="29" t="s">
        <v>53</v>
      </c>
      <c r="C77" s="24">
        <v>1000</v>
      </c>
      <c r="D77" s="24">
        <v>1300</v>
      </c>
      <c r="E77" s="104">
        <f aca="true" t="shared" si="0" ref="E77:E86">D77-C77</f>
        <v>300</v>
      </c>
      <c r="F77" s="103"/>
      <c r="G77" s="151"/>
    </row>
    <row r="78" spans="1:7" ht="31.5" customHeight="1">
      <c r="A78" s="106">
        <v>2</v>
      </c>
      <c r="B78" s="29" t="s">
        <v>54</v>
      </c>
      <c r="C78" s="24">
        <v>1000</v>
      </c>
      <c r="D78" s="24">
        <v>1250</v>
      </c>
      <c r="E78" s="104">
        <f t="shared" si="0"/>
        <v>250</v>
      </c>
      <c r="F78" s="103"/>
      <c r="G78" s="151"/>
    </row>
    <row r="79" spans="1:7" ht="27" customHeight="1">
      <c r="A79" s="106">
        <v>3</v>
      </c>
      <c r="B79" s="29" t="s">
        <v>55</v>
      </c>
      <c r="C79" s="24">
        <v>1000</v>
      </c>
      <c r="D79" s="24">
        <v>1250</v>
      </c>
      <c r="E79" s="104">
        <f t="shared" si="0"/>
        <v>250</v>
      </c>
      <c r="F79" s="103"/>
      <c r="G79" s="151"/>
    </row>
    <row r="80" spans="1:7" ht="33.75" customHeight="1">
      <c r="A80" s="106">
        <v>4</v>
      </c>
      <c r="B80" s="29" t="s">
        <v>56</v>
      </c>
      <c r="C80" s="24">
        <v>1000</v>
      </c>
      <c r="D80" s="24">
        <v>1250</v>
      </c>
      <c r="E80" s="104">
        <f t="shared" si="0"/>
        <v>250</v>
      </c>
      <c r="F80" s="103"/>
      <c r="G80" s="151"/>
    </row>
    <row r="81" spans="1:7" ht="33" customHeight="1">
      <c r="A81" s="106">
        <v>5</v>
      </c>
      <c r="B81" s="29" t="s">
        <v>411</v>
      </c>
      <c r="C81" s="24">
        <v>1000</v>
      </c>
      <c r="D81" s="24">
        <v>1250</v>
      </c>
      <c r="E81" s="104">
        <f t="shared" si="0"/>
        <v>250</v>
      </c>
      <c r="F81" s="103"/>
      <c r="G81" s="151"/>
    </row>
    <row r="82" spans="1:7" ht="27" customHeight="1">
      <c r="A82" s="106">
        <v>6</v>
      </c>
      <c r="B82" s="29" t="s">
        <v>57</v>
      </c>
      <c r="C82" s="24">
        <v>1000</v>
      </c>
      <c r="D82" s="24">
        <v>1200</v>
      </c>
      <c r="E82" s="104">
        <f t="shared" si="0"/>
        <v>200</v>
      </c>
      <c r="F82" s="103"/>
      <c r="G82" s="151"/>
    </row>
    <row r="83" spans="1:7" ht="34.5" customHeight="1">
      <c r="A83" s="106">
        <v>7</v>
      </c>
      <c r="B83" s="29" t="s">
        <v>412</v>
      </c>
      <c r="C83" s="24">
        <v>1000</v>
      </c>
      <c r="D83" s="24">
        <v>1200</v>
      </c>
      <c r="E83" s="104">
        <f t="shared" si="0"/>
        <v>200</v>
      </c>
      <c r="F83" s="103"/>
      <c r="G83" s="151"/>
    </row>
    <row r="84" spans="1:7" ht="36.75" customHeight="1">
      <c r="A84" s="106">
        <v>8</v>
      </c>
      <c r="B84" s="29" t="s">
        <v>413</v>
      </c>
      <c r="C84" s="24">
        <v>1000</v>
      </c>
      <c r="D84" s="24">
        <v>1200</v>
      </c>
      <c r="E84" s="104">
        <f t="shared" si="0"/>
        <v>200</v>
      </c>
      <c r="F84" s="103"/>
      <c r="G84" s="151"/>
    </row>
    <row r="85" spans="1:7" ht="34.5" customHeight="1">
      <c r="A85" s="106">
        <v>9</v>
      </c>
      <c r="B85" s="29" t="s">
        <v>58</v>
      </c>
      <c r="C85" s="24">
        <v>1000</v>
      </c>
      <c r="D85" s="24">
        <v>1200</v>
      </c>
      <c r="E85" s="104">
        <f t="shared" si="0"/>
        <v>200</v>
      </c>
      <c r="F85" s="103"/>
      <c r="G85" s="151"/>
    </row>
    <row r="86" spans="1:7" ht="27" customHeight="1">
      <c r="A86" s="106">
        <v>10</v>
      </c>
      <c r="B86" s="29" t="s">
        <v>59</v>
      </c>
      <c r="C86" s="24">
        <v>10000</v>
      </c>
      <c r="D86" s="24">
        <v>15000</v>
      </c>
      <c r="E86" s="104">
        <f t="shared" si="0"/>
        <v>5000</v>
      </c>
      <c r="F86" s="103"/>
      <c r="G86" s="151"/>
    </row>
    <row r="87" spans="1:7" ht="27" customHeight="1">
      <c r="A87" s="106">
        <v>11</v>
      </c>
      <c r="B87" s="29" t="s">
        <v>60</v>
      </c>
      <c r="C87" s="24">
        <v>10000</v>
      </c>
      <c r="D87" s="24">
        <v>10000</v>
      </c>
      <c r="E87" s="103"/>
      <c r="F87" s="103"/>
      <c r="G87" s="151"/>
    </row>
    <row r="88" spans="1:7" ht="27" customHeight="1">
      <c r="A88" s="106">
        <v>12</v>
      </c>
      <c r="B88" s="29" t="s">
        <v>414</v>
      </c>
      <c r="C88" s="24">
        <v>5000</v>
      </c>
      <c r="D88" s="24">
        <v>3000</v>
      </c>
      <c r="E88" s="103"/>
      <c r="F88" s="104">
        <f>D88-C88</f>
        <v>-2000</v>
      </c>
      <c r="G88" s="151"/>
    </row>
    <row r="89" spans="1:7" ht="37.5" customHeight="1">
      <c r="A89" s="106">
        <v>13</v>
      </c>
      <c r="B89" s="29" t="s">
        <v>61</v>
      </c>
      <c r="C89" s="24">
        <v>6000</v>
      </c>
      <c r="D89" s="24">
        <v>5000</v>
      </c>
      <c r="E89" s="103"/>
      <c r="F89" s="104">
        <f>D89-C89</f>
        <v>-1000</v>
      </c>
      <c r="G89" s="151"/>
    </row>
    <row r="90" spans="1:7" ht="39.75" customHeight="1">
      <c r="A90" s="106">
        <v>14</v>
      </c>
      <c r="B90" s="14" t="s">
        <v>249</v>
      </c>
      <c r="C90" s="19">
        <v>1000</v>
      </c>
      <c r="D90" s="19">
        <v>1000</v>
      </c>
      <c r="E90" s="103"/>
      <c r="F90" s="103"/>
      <c r="G90" s="151"/>
    </row>
    <row r="91" spans="1:7" ht="28.5">
      <c r="A91" s="99"/>
      <c r="B91" s="30" t="s">
        <v>250</v>
      </c>
      <c r="C91" s="31">
        <f>SUM(C92:C92)</f>
        <v>10000</v>
      </c>
      <c r="D91" s="31">
        <f>SUM(D92:D92)</f>
        <v>5000</v>
      </c>
      <c r="E91" s="103"/>
      <c r="F91" s="103"/>
      <c r="G91" s="152"/>
    </row>
    <row r="92" spans="1:7" ht="17.25">
      <c r="A92" s="106">
        <v>1</v>
      </c>
      <c r="B92" s="29" t="s">
        <v>62</v>
      </c>
      <c r="C92" s="24">
        <v>10000</v>
      </c>
      <c r="D92" s="24">
        <v>5000</v>
      </c>
      <c r="E92" s="103"/>
      <c r="F92" s="104">
        <f>D92-C92</f>
        <v>-5000</v>
      </c>
      <c r="G92" s="151" t="s">
        <v>256</v>
      </c>
    </row>
    <row r="93" spans="1:7" ht="17.25">
      <c r="A93" s="99" t="s">
        <v>63</v>
      </c>
      <c r="B93" s="30" t="s">
        <v>64</v>
      </c>
      <c r="C93" s="31">
        <f>C94+C98</f>
        <v>20000</v>
      </c>
      <c r="D93" s="31">
        <f>D94+D98</f>
        <v>14900</v>
      </c>
      <c r="E93" s="103"/>
      <c r="F93" s="103"/>
      <c r="G93" s="152"/>
    </row>
    <row r="94" spans="1:7" ht="28.5">
      <c r="A94" s="99"/>
      <c r="B94" s="30" t="s">
        <v>250</v>
      </c>
      <c r="C94" s="31">
        <f>SUM(C95:C97)</f>
        <v>13000</v>
      </c>
      <c r="D94" s="31">
        <f>SUM(D95:D97)</f>
        <v>7900</v>
      </c>
      <c r="E94" s="103"/>
      <c r="F94" s="103"/>
      <c r="G94" s="152"/>
    </row>
    <row r="95" spans="1:7" ht="21" customHeight="1">
      <c r="A95" s="106">
        <v>1</v>
      </c>
      <c r="B95" s="29" t="s">
        <v>415</v>
      </c>
      <c r="C95" s="24">
        <v>6000</v>
      </c>
      <c r="D95" s="24">
        <v>0</v>
      </c>
      <c r="E95" s="103"/>
      <c r="F95" s="104">
        <f>D95-C95</f>
        <v>-6000</v>
      </c>
      <c r="G95" s="43" t="s">
        <v>253</v>
      </c>
    </row>
    <row r="96" spans="1:8" ht="35.25" customHeight="1">
      <c r="A96" s="106">
        <v>2</v>
      </c>
      <c r="B96" s="32" t="s">
        <v>278</v>
      </c>
      <c r="C96" s="24">
        <v>0</v>
      </c>
      <c r="D96" s="24">
        <v>900</v>
      </c>
      <c r="E96" s="104">
        <f>D96-C96</f>
        <v>900</v>
      </c>
      <c r="F96" s="103"/>
      <c r="G96" s="151"/>
      <c r="H96" s="33">
        <v>250</v>
      </c>
    </row>
    <row r="97" spans="1:7" ht="17.25">
      <c r="A97" s="106">
        <v>3</v>
      </c>
      <c r="B97" s="34" t="s">
        <v>65</v>
      </c>
      <c r="C97" s="35">
        <v>7000</v>
      </c>
      <c r="D97" s="35">
        <v>7000</v>
      </c>
      <c r="E97" s="103"/>
      <c r="F97" s="103"/>
      <c r="G97" s="151"/>
    </row>
    <row r="98" spans="1:7" ht="17.25">
      <c r="A98" s="106"/>
      <c r="B98" s="30" t="s">
        <v>66</v>
      </c>
      <c r="C98" s="27">
        <f>SUM(C99:C101)</f>
        <v>7000</v>
      </c>
      <c r="D98" s="27">
        <f>SUM(D99:D101)</f>
        <v>7000</v>
      </c>
      <c r="E98" s="103"/>
      <c r="F98" s="103"/>
      <c r="G98" s="151"/>
    </row>
    <row r="99" spans="1:7" ht="33">
      <c r="A99" s="106">
        <v>1</v>
      </c>
      <c r="B99" s="14" t="s">
        <v>251</v>
      </c>
      <c r="C99" s="19">
        <v>3000</v>
      </c>
      <c r="D99" s="19">
        <v>3000</v>
      </c>
      <c r="E99" s="103"/>
      <c r="F99" s="103"/>
      <c r="G99" s="151"/>
    </row>
    <row r="100" spans="1:7" ht="17.25">
      <c r="A100" s="106">
        <v>2</v>
      </c>
      <c r="B100" s="14" t="s">
        <v>67</v>
      </c>
      <c r="C100" s="26">
        <v>1000</v>
      </c>
      <c r="D100" s="26">
        <v>1000</v>
      </c>
      <c r="E100" s="103"/>
      <c r="F100" s="103"/>
      <c r="G100" s="151"/>
    </row>
    <row r="101" spans="1:7" ht="17.25">
      <c r="A101" s="106">
        <v>3</v>
      </c>
      <c r="B101" s="34" t="s">
        <v>68</v>
      </c>
      <c r="C101" s="26">
        <v>3000</v>
      </c>
      <c r="D101" s="26">
        <v>3000</v>
      </c>
      <c r="E101" s="103"/>
      <c r="F101" s="103"/>
      <c r="G101" s="151"/>
    </row>
    <row r="102" spans="1:7" ht="17.25">
      <c r="A102" s="99" t="s">
        <v>69</v>
      </c>
      <c r="B102" s="30" t="s">
        <v>70</v>
      </c>
      <c r="C102" s="10">
        <f>C103</f>
        <v>8770</v>
      </c>
      <c r="D102" s="10">
        <f>D103</f>
        <v>5570</v>
      </c>
      <c r="E102" s="103"/>
      <c r="F102" s="103"/>
      <c r="G102" s="146"/>
    </row>
    <row r="103" spans="1:7" ht="17.25">
      <c r="A103" s="99"/>
      <c r="B103" s="4" t="s">
        <v>28</v>
      </c>
      <c r="C103" s="10">
        <f>C104+C105+C108</f>
        <v>8770</v>
      </c>
      <c r="D103" s="10">
        <f>D104+D105+D108</f>
        <v>5570</v>
      </c>
      <c r="E103" s="103"/>
      <c r="F103" s="103"/>
      <c r="G103" s="146"/>
    </row>
    <row r="104" spans="1:7" ht="33">
      <c r="A104" s="106">
        <v>1</v>
      </c>
      <c r="B104" s="14" t="s">
        <v>71</v>
      </c>
      <c r="C104" s="26">
        <v>1800</v>
      </c>
      <c r="D104" s="26">
        <v>1800</v>
      </c>
      <c r="E104" s="103"/>
      <c r="F104" s="103"/>
      <c r="G104" s="146"/>
    </row>
    <row r="105" spans="1:7" ht="33">
      <c r="A105" s="106">
        <v>2</v>
      </c>
      <c r="B105" s="12" t="s">
        <v>72</v>
      </c>
      <c r="C105" s="13">
        <v>5200</v>
      </c>
      <c r="D105" s="13">
        <v>2000</v>
      </c>
      <c r="E105" s="103"/>
      <c r="F105" s="104">
        <f>D105-C105</f>
        <v>-3200</v>
      </c>
      <c r="G105" s="147" t="s">
        <v>254</v>
      </c>
    </row>
    <row r="106" spans="1:7" ht="30">
      <c r="A106" s="106">
        <v>2.1</v>
      </c>
      <c r="B106" s="29" t="s">
        <v>354</v>
      </c>
      <c r="C106" s="13">
        <v>0</v>
      </c>
      <c r="D106" s="13">
        <v>500</v>
      </c>
      <c r="E106" s="103"/>
      <c r="F106" s="103"/>
      <c r="G106" s="147"/>
    </row>
    <row r="107" spans="1:7" ht="33" customHeight="1">
      <c r="A107" s="106">
        <v>2.2</v>
      </c>
      <c r="B107" s="29" t="s">
        <v>73</v>
      </c>
      <c r="C107" s="13">
        <v>0</v>
      </c>
      <c r="D107" s="13">
        <v>1500</v>
      </c>
      <c r="E107" s="103"/>
      <c r="F107" s="103"/>
      <c r="G107" s="147"/>
    </row>
    <row r="108" spans="1:7" ht="20.25" customHeight="1">
      <c r="A108" s="106">
        <v>3</v>
      </c>
      <c r="B108" s="19" t="s">
        <v>416</v>
      </c>
      <c r="C108" s="19">
        <v>1770</v>
      </c>
      <c r="D108" s="19">
        <v>1770</v>
      </c>
      <c r="E108" s="103"/>
      <c r="F108" s="103"/>
      <c r="G108" s="147"/>
    </row>
    <row r="109" spans="1:7" ht="17.25">
      <c r="A109" s="99" t="s">
        <v>74</v>
      </c>
      <c r="B109" s="4" t="s">
        <v>417</v>
      </c>
      <c r="C109" s="10">
        <f>C114+C110</f>
        <v>14700</v>
      </c>
      <c r="D109" s="10">
        <f>D114+D110</f>
        <v>27020</v>
      </c>
      <c r="E109" s="103"/>
      <c r="F109" s="103"/>
      <c r="G109" s="146"/>
    </row>
    <row r="110" spans="1:7" ht="17.25">
      <c r="A110" s="99"/>
      <c r="B110" s="30" t="s">
        <v>66</v>
      </c>
      <c r="C110" s="10">
        <f>SUM(C111:C112)</f>
        <v>10000</v>
      </c>
      <c r="D110" s="10">
        <f>SUM(D111:D113)</f>
        <v>10860</v>
      </c>
      <c r="E110" s="103"/>
      <c r="F110" s="103"/>
      <c r="G110" s="146"/>
    </row>
    <row r="111" spans="1:7" ht="17.25">
      <c r="A111" s="17">
        <v>1</v>
      </c>
      <c r="B111" s="18" t="s">
        <v>75</v>
      </c>
      <c r="C111" s="15">
        <v>10000</v>
      </c>
      <c r="D111" s="15">
        <v>6000</v>
      </c>
      <c r="E111" s="103"/>
      <c r="F111" s="103"/>
      <c r="G111" s="43"/>
    </row>
    <row r="112" spans="1:7" ht="21" customHeight="1">
      <c r="A112" s="17">
        <v>2</v>
      </c>
      <c r="B112" s="18" t="s">
        <v>76</v>
      </c>
      <c r="C112" s="15">
        <v>0</v>
      </c>
      <c r="D112" s="15">
        <v>4000</v>
      </c>
      <c r="E112" s="103"/>
      <c r="F112" s="103"/>
      <c r="G112" s="43"/>
    </row>
    <row r="113" spans="1:7" ht="51.75" customHeight="1">
      <c r="A113" s="17">
        <v>3</v>
      </c>
      <c r="B113" s="18" t="s">
        <v>77</v>
      </c>
      <c r="C113" s="15"/>
      <c r="D113" s="15">
        <v>860</v>
      </c>
      <c r="E113" s="104">
        <f>D113-C113</f>
        <v>860</v>
      </c>
      <c r="F113" s="103"/>
      <c r="G113" s="42"/>
    </row>
    <row r="114" spans="1:7" ht="15" customHeight="1">
      <c r="A114" s="106"/>
      <c r="B114" s="4" t="s">
        <v>27</v>
      </c>
      <c r="C114" s="10">
        <f>SUM(C115:C117)</f>
        <v>4700</v>
      </c>
      <c r="D114" s="10">
        <f>SUM(D115:D117)</f>
        <v>16160</v>
      </c>
      <c r="E114" s="103"/>
      <c r="F114" s="103"/>
      <c r="G114" s="153"/>
    </row>
    <row r="115" spans="1:7" ht="18.75" customHeight="1">
      <c r="A115" s="106">
        <v>1</v>
      </c>
      <c r="B115" s="12" t="s">
        <v>418</v>
      </c>
      <c r="C115" s="13">
        <v>2700</v>
      </c>
      <c r="D115" s="13">
        <v>3710</v>
      </c>
      <c r="E115" s="104">
        <f>D115-C115</f>
        <v>1010</v>
      </c>
      <c r="F115" s="103"/>
      <c r="G115" s="42"/>
    </row>
    <row r="116" spans="1:7" ht="15" customHeight="1">
      <c r="A116" s="106">
        <v>2</v>
      </c>
      <c r="B116" s="12" t="s">
        <v>252</v>
      </c>
      <c r="C116" s="13">
        <v>2000</v>
      </c>
      <c r="D116" s="13">
        <v>2850</v>
      </c>
      <c r="E116" s="104">
        <f>D116-C116</f>
        <v>850</v>
      </c>
      <c r="F116" s="103"/>
      <c r="G116" s="147"/>
    </row>
    <row r="117" spans="1:8" ht="17.25">
      <c r="A117" s="106">
        <v>3</v>
      </c>
      <c r="B117" s="12" t="s">
        <v>78</v>
      </c>
      <c r="C117" s="13"/>
      <c r="D117" s="13">
        <v>9600</v>
      </c>
      <c r="E117" s="104">
        <f>D117-C117</f>
        <v>9600</v>
      </c>
      <c r="F117" s="103"/>
      <c r="G117" s="147"/>
      <c r="H117" s="1">
        <f>2000-300</f>
        <v>1700</v>
      </c>
    </row>
    <row r="118" spans="1:8" ht="17.25">
      <c r="A118" s="99" t="s">
        <v>79</v>
      </c>
      <c r="B118" s="30" t="s">
        <v>80</v>
      </c>
      <c r="C118" s="31">
        <f>C119</f>
        <v>1200</v>
      </c>
      <c r="D118" s="31">
        <f>D119</f>
        <v>1500</v>
      </c>
      <c r="E118" s="103"/>
      <c r="F118" s="103"/>
      <c r="G118" s="152"/>
      <c r="H118" s="33"/>
    </row>
    <row r="119" spans="1:7" ht="17.25">
      <c r="A119" s="106"/>
      <c r="B119" s="4" t="s">
        <v>28</v>
      </c>
      <c r="C119" s="31">
        <f>SUM(C120:C120)</f>
        <v>1200</v>
      </c>
      <c r="D119" s="31">
        <f>SUM(D120:D120)</f>
        <v>1500</v>
      </c>
      <c r="E119" s="103"/>
      <c r="F119" s="103"/>
      <c r="G119" s="152"/>
    </row>
    <row r="120" spans="1:7" ht="22.5" customHeight="1">
      <c r="A120" s="106">
        <v>1</v>
      </c>
      <c r="B120" s="29" t="s">
        <v>81</v>
      </c>
      <c r="C120" s="24">
        <v>1200</v>
      </c>
      <c r="D120" s="24">
        <v>1500</v>
      </c>
      <c r="E120" s="104">
        <f>D120-C120</f>
        <v>300</v>
      </c>
      <c r="F120" s="103"/>
      <c r="G120" s="42"/>
    </row>
    <row r="121" spans="1:7" ht="17.25">
      <c r="A121" s="99" t="s">
        <v>82</v>
      </c>
      <c r="B121" s="4" t="s">
        <v>83</v>
      </c>
      <c r="C121" s="100">
        <f>C122</f>
        <v>6860</v>
      </c>
      <c r="D121" s="100">
        <f>D122</f>
        <v>2260</v>
      </c>
      <c r="E121" s="103"/>
      <c r="F121" s="103"/>
      <c r="G121" s="103"/>
    </row>
    <row r="122" spans="1:7" ht="17.25">
      <c r="A122" s="106"/>
      <c r="B122" s="4" t="s">
        <v>28</v>
      </c>
      <c r="C122" s="31">
        <f>SUM(C123:C125)</f>
        <v>6860</v>
      </c>
      <c r="D122" s="31">
        <f>SUM(D123:D125)</f>
        <v>2260</v>
      </c>
      <c r="E122" s="103"/>
      <c r="F122" s="103"/>
      <c r="G122" s="152"/>
    </row>
    <row r="123" spans="1:7" ht="17.25">
      <c r="A123" s="106">
        <v>1</v>
      </c>
      <c r="B123" s="12" t="s">
        <v>84</v>
      </c>
      <c r="C123" s="107">
        <v>6000</v>
      </c>
      <c r="D123" s="107">
        <v>0</v>
      </c>
      <c r="E123" s="103"/>
      <c r="F123" s="104">
        <f>D123-C123</f>
        <v>-6000</v>
      </c>
      <c r="G123" s="43" t="s">
        <v>253</v>
      </c>
    </row>
    <row r="124" spans="1:8" ht="40.5" customHeight="1">
      <c r="A124" s="106">
        <v>2</v>
      </c>
      <c r="B124" s="12" t="s">
        <v>419</v>
      </c>
      <c r="C124" s="107">
        <v>0</v>
      </c>
      <c r="D124" s="107">
        <v>1400</v>
      </c>
      <c r="E124" s="104">
        <f>D124-C124</f>
        <v>1400</v>
      </c>
      <c r="F124" s="103"/>
      <c r="G124" s="42"/>
      <c r="H124" s="1">
        <v>300</v>
      </c>
    </row>
    <row r="125" spans="1:7" ht="17.25">
      <c r="A125" s="106">
        <v>3</v>
      </c>
      <c r="B125" s="29" t="s">
        <v>420</v>
      </c>
      <c r="C125" s="108">
        <v>860</v>
      </c>
      <c r="D125" s="108">
        <v>860</v>
      </c>
      <c r="E125" s="103"/>
      <c r="F125" s="103"/>
      <c r="G125" s="42"/>
    </row>
    <row r="126" spans="1:7" s="7" customFormat="1" ht="22.5" customHeight="1">
      <c r="A126" s="99" t="s">
        <v>85</v>
      </c>
      <c r="B126" s="36" t="s">
        <v>86</v>
      </c>
      <c r="C126" s="109"/>
      <c r="D126" s="109">
        <v>2000</v>
      </c>
      <c r="E126" s="103"/>
      <c r="F126" s="103"/>
      <c r="G126" s="4"/>
    </row>
    <row r="127" spans="1:7" ht="27.75" customHeight="1">
      <c r="A127" s="99" t="s">
        <v>87</v>
      </c>
      <c r="B127" s="30" t="s">
        <v>88</v>
      </c>
      <c r="C127" s="100">
        <v>11600</v>
      </c>
      <c r="D127" s="100">
        <v>12000</v>
      </c>
      <c r="E127" s="103">
        <f>D127-C127</f>
        <v>400</v>
      </c>
      <c r="F127" s="103"/>
      <c r="G127" s="43"/>
    </row>
    <row r="128" spans="1:7" ht="17.25">
      <c r="A128" s="99" t="s">
        <v>89</v>
      </c>
      <c r="B128" s="99" t="s">
        <v>90</v>
      </c>
      <c r="C128" s="109">
        <v>55000</v>
      </c>
      <c r="D128" s="109">
        <v>55000</v>
      </c>
      <c r="E128" s="103"/>
      <c r="F128" s="103"/>
      <c r="G128" s="104"/>
    </row>
    <row r="129" spans="1:7" s="7" customFormat="1" ht="17.25">
      <c r="A129" s="99" t="s">
        <v>91</v>
      </c>
      <c r="B129" s="99" t="s">
        <v>92</v>
      </c>
      <c r="C129" s="100">
        <v>38570</v>
      </c>
      <c r="D129" s="100">
        <f>61750+6000</f>
        <v>67750</v>
      </c>
      <c r="E129" s="103">
        <f>D129-C129</f>
        <v>29180</v>
      </c>
      <c r="F129" s="103"/>
      <c r="G129" s="103"/>
    </row>
    <row r="130" spans="1:7" ht="16.5">
      <c r="A130" s="106"/>
      <c r="B130" s="110"/>
      <c r="C130" s="110"/>
      <c r="D130" s="110"/>
      <c r="E130" s="110"/>
      <c r="F130" s="110"/>
      <c r="G130" s="106"/>
    </row>
    <row r="131" spans="1:7" ht="16.5">
      <c r="A131" s="111"/>
      <c r="B131" s="112"/>
      <c r="C131" s="112"/>
      <c r="D131" s="112"/>
      <c r="E131" s="112"/>
      <c r="F131" s="112"/>
      <c r="G131" s="112"/>
    </row>
    <row r="132" spans="1:7" ht="16.5">
      <c r="A132" s="111"/>
      <c r="B132" s="112"/>
      <c r="C132" s="112"/>
      <c r="D132" s="112"/>
      <c r="E132" s="112"/>
      <c r="F132" s="112"/>
      <c r="G132" s="112"/>
    </row>
    <row r="133" spans="1:7" ht="16.5">
      <c r="A133" s="111"/>
      <c r="B133" s="112"/>
      <c r="C133" s="112"/>
      <c r="D133" s="112"/>
      <c r="E133" s="112"/>
      <c r="F133" s="112"/>
      <c r="G133" s="112"/>
    </row>
    <row r="134" spans="1:7" ht="16.5">
      <c r="A134" s="111"/>
      <c r="B134" s="112"/>
      <c r="C134" s="112"/>
      <c r="D134" s="112"/>
      <c r="E134" s="112"/>
      <c r="F134" s="112"/>
      <c r="G134" s="112"/>
    </row>
    <row r="135" spans="1:7" ht="16.5">
      <c r="A135" s="111"/>
      <c r="B135" s="112"/>
      <c r="C135" s="112"/>
      <c r="D135" s="112"/>
      <c r="E135" s="112"/>
      <c r="F135" s="112"/>
      <c r="G135" s="112"/>
    </row>
    <row r="136" spans="1:7" ht="16.5">
      <c r="A136" s="111"/>
      <c r="B136" s="112"/>
      <c r="C136" s="112"/>
      <c r="D136" s="112"/>
      <c r="E136" s="112"/>
      <c r="F136" s="112"/>
      <c r="G136" s="112"/>
    </row>
    <row r="137" spans="1:7" ht="16.5">
      <c r="A137" s="111"/>
      <c r="B137" s="112"/>
      <c r="C137" s="112"/>
      <c r="D137" s="112"/>
      <c r="E137" s="112"/>
      <c r="F137" s="112"/>
      <c r="G137" s="112"/>
    </row>
    <row r="138" spans="1:7" ht="16.5">
      <c r="A138" s="111"/>
      <c r="B138" s="112"/>
      <c r="C138" s="112"/>
      <c r="D138" s="112"/>
      <c r="E138" s="112"/>
      <c r="F138" s="112"/>
      <c r="G138" s="112"/>
    </row>
  </sheetData>
  <mergeCells count="9">
    <mergeCell ref="A1:G1"/>
    <mergeCell ref="A2:G2"/>
    <mergeCell ref="A4:A5"/>
    <mergeCell ref="B4:B5"/>
    <mergeCell ref="C4:C5"/>
    <mergeCell ref="D4:D5"/>
    <mergeCell ref="E4:F4"/>
    <mergeCell ref="G4:G5"/>
    <mergeCell ref="E3:G3"/>
  </mergeCells>
  <printOptions/>
  <pageMargins left="0.5" right="0.27" top="0.75" bottom="0.5" header="0.25" footer="0.2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7">
      <selection activeCell="B24" sqref="B24"/>
    </sheetView>
  </sheetViews>
  <sheetFormatPr defaultColWidth="9.140625" defaultRowHeight="12.75"/>
  <cols>
    <col min="1" max="1" width="5.7109375" style="39" customWidth="1"/>
    <col min="2" max="2" width="67.8515625" style="39" customWidth="1"/>
    <col min="3" max="3" width="13.7109375" style="39" customWidth="1"/>
    <col min="4" max="4" width="12.140625" style="39" customWidth="1"/>
    <col min="5" max="16384" width="9.140625" style="39" customWidth="1"/>
  </cols>
  <sheetData>
    <row r="1" spans="1:4" s="38" customFormat="1" ht="24" customHeight="1">
      <c r="A1" s="155" t="s">
        <v>391</v>
      </c>
      <c r="B1" s="155"/>
      <c r="C1" s="155"/>
      <c r="D1" s="155"/>
    </row>
    <row r="2" spans="1:4" ht="17.25" customHeight="1">
      <c r="A2" s="174" t="s">
        <v>390</v>
      </c>
      <c r="B2" s="174"/>
      <c r="C2" s="174"/>
      <c r="D2" s="174"/>
    </row>
    <row r="3" spans="1:7" ht="46.5" customHeight="1">
      <c r="A3" s="181" t="s">
        <v>339</v>
      </c>
      <c r="B3" s="181"/>
      <c r="C3" s="181"/>
      <c r="D3" s="181"/>
      <c r="E3" s="154"/>
      <c r="F3" s="154"/>
      <c r="G3" s="154"/>
    </row>
    <row r="4" spans="1:4" ht="21" customHeight="1">
      <c r="A4" s="113"/>
      <c r="B4" s="114"/>
      <c r="C4" s="189" t="s">
        <v>93</v>
      </c>
      <c r="D4" s="189"/>
    </row>
    <row r="5" spans="1:4" ht="13.5" customHeight="1">
      <c r="A5" s="171" t="s">
        <v>1</v>
      </c>
      <c r="B5" s="172" t="s">
        <v>94</v>
      </c>
      <c r="C5" s="173" t="s">
        <v>95</v>
      </c>
      <c r="D5" s="173" t="s">
        <v>6</v>
      </c>
    </row>
    <row r="6" spans="1:4" ht="13.5" customHeight="1">
      <c r="A6" s="171"/>
      <c r="B6" s="172"/>
      <c r="C6" s="173"/>
      <c r="D6" s="173"/>
    </row>
    <row r="7" spans="1:4" ht="27" customHeight="1">
      <c r="A7" s="171"/>
      <c r="B7" s="172"/>
      <c r="C7" s="173"/>
      <c r="D7" s="173"/>
    </row>
    <row r="8" spans="1:5" s="41" customFormat="1" ht="15" customHeight="1">
      <c r="A8" s="198">
        <v>1</v>
      </c>
      <c r="B8" s="194">
        <v>2</v>
      </c>
      <c r="C8" s="199">
        <v>3</v>
      </c>
      <c r="D8" s="199">
        <v>4</v>
      </c>
      <c r="E8" s="200"/>
    </row>
    <row r="9" spans="1:4" ht="24.75" customHeight="1">
      <c r="A9" s="8"/>
      <c r="B9" s="4" t="s">
        <v>364</v>
      </c>
      <c r="C9" s="92">
        <f>C10+C16</f>
        <v>30000</v>
      </c>
      <c r="D9" s="4"/>
    </row>
    <row r="10" spans="1:4" ht="21" customHeight="1">
      <c r="A10" s="89" t="s">
        <v>9</v>
      </c>
      <c r="B10" s="99" t="s">
        <v>96</v>
      </c>
      <c r="C10" s="92">
        <f>SUM(C11:C15)</f>
        <v>10000</v>
      </c>
      <c r="D10" s="4"/>
    </row>
    <row r="11" spans="1:4" ht="16.5" customHeight="1">
      <c r="A11" s="11">
        <v>1</v>
      </c>
      <c r="B11" s="12" t="s">
        <v>333</v>
      </c>
      <c r="C11" s="19">
        <v>2500</v>
      </c>
      <c r="D11" s="42"/>
    </row>
    <row r="12" spans="1:4" ht="21" customHeight="1">
      <c r="A12" s="11">
        <v>2</v>
      </c>
      <c r="B12" s="12" t="s">
        <v>97</v>
      </c>
      <c r="C12" s="19">
        <v>2500</v>
      </c>
      <c r="D12" s="42"/>
    </row>
    <row r="13" spans="1:4" ht="18.75" customHeight="1">
      <c r="A13" s="11">
        <v>3</v>
      </c>
      <c r="B13" s="18" t="s">
        <v>331</v>
      </c>
      <c r="C13" s="19">
        <v>500</v>
      </c>
      <c r="D13" s="43"/>
    </row>
    <row r="14" spans="1:4" ht="18.75" customHeight="1">
      <c r="A14" s="11">
        <v>4</v>
      </c>
      <c r="B14" s="18" t="s">
        <v>332</v>
      </c>
      <c r="C14" s="19">
        <v>3500</v>
      </c>
      <c r="D14" s="43"/>
    </row>
    <row r="15" spans="1:4" ht="38.25" customHeight="1">
      <c r="A15" s="11">
        <v>5</v>
      </c>
      <c r="B15" s="14" t="s">
        <v>392</v>
      </c>
      <c r="C15" s="19">
        <v>1000</v>
      </c>
      <c r="D15" s="43"/>
    </row>
    <row r="16" spans="1:4" ht="19.5" customHeight="1">
      <c r="A16" s="89" t="s">
        <v>91</v>
      </c>
      <c r="B16" s="99" t="s">
        <v>98</v>
      </c>
      <c r="C16" s="92">
        <f>SUM(C17:C24)</f>
        <v>20000</v>
      </c>
      <c r="D16" s="4"/>
    </row>
    <row r="17" spans="1:4" ht="19.5" customHeight="1">
      <c r="A17" s="11">
        <v>1</v>
      </c>
      <c r="B17" s="14" t="s">
        <v>393</v>
      </c>
      <c r="C17" s="19">
        <v>4000</v>
      </c>
      <c r="D17" s="115"/>
    </row>
    <row r="18" spans="1:4" ht="21.75" customHeight="1">
      <c r="A18" s="11">
        <v>2</v>
      </c>
      <c r="B18" s="44" t="s">
        <v>394</v>
      </c>
      <c r="C18" s="19">
        <v>3500</v>
      </c>
      <c r="D18" s="116"/>
    </row>
    <row r="19" spans="1:4" ht="20.25" customHeight="1">
      <c r="A19" s="11">
        <v>3</v>
      </c>
      <c r="B19" s="44" t="s">
        <v>395</v>
      </c>
      <c r="C19" s="19">
        <v>1000</v>
      </c>
      <c r="D19" s="116"/>
    </row>
    <row r="20" spans="1:4" ht="19.5" customHeight="1">
      <c r="A20" s="11">
        <v>4</v>
      </c>
      <c r="B20" s="44" t="s">
        <v>396</v>
      </c>
      <c r="C20" s="115">
        <v>700</v>
      </c>
      <c r="D20" s="116"/>
    </row>
    <row r="21" spans="1:4" ht="20.25" customHeight="1">
      <c r="A21" s="11">
        <v>5</v>
      </c>
      <c r="B21" s="44" t="s">
        <v>334</v>
      </c>
      <c r="C21" s="115">
        <v>6000</v>
      </c>
      <c r="D21" s="116"/>
    </row>
    <row r="22" spans="1:4" s="38" customFormat="1" ht="21" customHeight="1">
      <c r="A22" s="11">
        <v>6</v>
      </c>
      <c r="B22" s="117" t="s">
        <v>397</v>
      </c>
      <c r="C22" s="118">
        <v>2200</v>
      </c>
      <c r="D22" s="117"/>
    </row>
    <row r="23" spans="1:4" ht="25.5" customHeight="1">
      <c r="A23" s="11">
        <v>7</v>
      </c>
      <c r="B23" s="44" t="s">
        <v>335</v>
      </c>
      <c r="C23" s="115">
        <v>1300</v>
      </c>
      <c r="D23" s="116"/>
    </row>
    <row r="24" spans="1:4" ht="16.5">
      <c r="A24" s="11">
        <v>8</v>
      </c>
      <c r="B24" s="44" t="s">
        <v>336</v>
      </c>
      <c r="C24" s="115">
        <v>1300</v>
      </c>
      <c r="D24" s="116"/>
    </row>
    <row r="25" spans="1:4" ht="14.25">
      <c r="A25" s="119"/>
      <c r="B25" s="119"/>
      <c r="C25" s="119"/>
      <c r="D25" s="119"/>
    </row>
  </sheetData>
  <mergeCells count="8">
    <mergeCell ref="A1:D1"/>
    <mergeCell ref="A2:D2"/>
    <mergeCell ref="A3:D3"/>
    <mergeCell ref="C4:D4"/>
    <mergeCell ref="A5:A7"/>
    <mergeCell ref="B5:B7"/>
    <mergeCell ref="C5:C7"/>
    <mergeCell ref="D5:D7"/>
  </mergeCells>
  <printOptions/>
  <pageMargins left="0.5" right="0.25" top="0.75" bottom="0.5" header="0.25" footer="0.2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58">
      <selection activeCell="B68" sqref="B68"/>
    </sheetView>
  </sheetViews>
  <sheetFormatPr defaultColWidth="9.140625" defaultRowHeight="12.75"/>
  <cols>
    <col min="1" max="1" width="5.421875" style="39" customWidth="1"/>
    <col min="2" max="2" width="71.7109375" style="39" customWidth="1"/>
    <col min="3" max="3" width="13.28125" style="39" customWidth="1"/>
    <col min="4" max="4" width="14.421875" style="39" customWidth="1"/>
    <col min="5" max="16384" width="9.140625" style="39" customWidth="1"/>
  </cols>
  <sheetData>
    <row r="1" spans="1:4" s="52" customFormat="1" ht="24.75" customHeight="1">
      <c r="A1" s="176" t="s">
        <v>380</v>
      </c>
      <c r="B1" s="176"/>
      <c r="C1" s="176"/>
      <c r="D1" s="176"/>
    </row>
    <row r="2" spans="1:4" s="52" customFormat="1" ht="21.75" customHeight="1">
      <c r="A2" s="176" t="s">
        <v>237</v>
      </c>
      <c r="B2" s="176"/>
      <c r="C2" s="176"/>
      <c r="D2" s="176"/>
    </row>
    <row r="3" spans="1:4" s="52" customFormat="1" ht="43.5" customHeight="1">
      <c r="A3" s="181" t="s">
        <v>339</v>
      </c>
      <c r="B3" s="181"/>
      <c r="C3" s="181"/>
      <c r="D3" s="181"/>
    </row>
    <row r="4" spans="1:4" s="52" customFormat="1" ht="18.75" customHeight="1">
      <c r="A4" s="177" t="s">
        <v>113</v>
      </c>
      <c r="B4" s="177"/>
      <c r="C4" s="177"/>
      <c r="D4" s="177"/>
    </row>
    <row r="5" spans="1:4" s="52" customFormat="1" ht="39.75" customHeight="1">
      <c r="A5" s="175" t="s">
        <v>1</v>
      </c>
      <c r="B5" s="175" t="s">
        <v>114</v>
      </c>
      <c r="C5" s="175" t="s">
        <v>115</v>
      </c>
      <c r="D5" s="175" t="s">
        <v>116</v>
      </c>
    </row>
    <row r="6" spans="1:4" ht="12" customHeight="1">
      <c r="A6" s="175"/>
      <c r="B6" s="175"/>
      <c r="C6" s="175"/>
      <c r="D6" s="175"/>
    </row>
    <row r="7" spans="1:4" ht="17.25">
      <c r="A7" s="194">
        <v>1</v>
      </c>
      <c r="B7" s="194">
        <v>2</v>
      </c>
      <c r="C7" s="195">
        <v>3</v>
      </c>
      <c r="D7" s="194">
        <v>4</v>
      </c>
    </row>
    <row r="8" spans="1:4" s="45" customFormat="1" ht="17.25">
      <c r="A8" s="53"/>
      <c r="B8" s="53" t="s">
        <v>101</v>
      </c>
      <c r="C8" s="54">
        <f>C9+C64</f>
        <v>37899</v>
      </c>
      <c r="D8" s="53"/>
    </row>
    <row r="9" spans="1:4" s="45" customFormat="1" ht="34.5">
      <c r="A9" s="55" t="s">
        <v>9</v>
      </c>
      <c r="B9" s="56" t="s">
        <v>117</v>
      </c>
      <c r="C9" s="57">
        <f>C10+C12+C35+C40+C54+C63</f>
        <v>37381</v>
      </c>
      <c r="D9" s="49"/>
    </row>
    <row r="10" spans="1:4" ht="17.25">
      <c r="A10" s="55" t="s">
        <v>11</v>
      </c>
      <c r="B10" s="56" t="s">
        <v>288</v>
      </c>
      <c r="C10" s="57">
        <f>SUM(C11:C11)</f>
        <v>322</v>
      </c>
      <c r="D10" s="58"/>
    </row>
    <row r="11" spans="1:4" ht="16.5">
      <c r="A11" s="58">
        <v>1</v>
      </c>
      <c r="B11" s="59" t="s">
        <v>381</v>
      </c>
      <c r="C11" s="60">
        <v>322</v>
      </c>
      <c r="D11" s="58"/>
    </row>
    <row r="12" spans="1:4" ht="17.25">
      <c r="A12" s="55" t="s">
        <v>16</v>
      </c>
      <c r="B12" s="56" t="s">
        <v>289</v>
      </c>
      <c r="C12" s="156">
        <f>C13+C17+C22+C31</f>
        <v>24877</v>
      </c>
      <c r="D12" s="50"/>
    </row>
    <row r="13" spans="1:4" s="61" customFormat="1" ht="16.5">
      <c r="A13" s="62">
        <v>1</v>
      </c>
      <c r="B13" s="59" t="s">
        <v>118</v>
      </c>
      <c r="C13" s="140">
        <f>SUM(C14:C16)</f>
        <v>3660</v>
      </c>
      <c r="D13" s="196"/>
    </row>
    <row r="14" spans="1:5" ht="16.5">
      <c r="A14" s="62" t="s">
        <v>294</v>
      </c>
      <c r="B14" s="59" t="s">
        <v>119</v>
      </c>
      <c r="C14" s="60">
        <v>730</v>
      </c>
      <c r="D14" s="58"/>
      <c r="E14" s="63"/>
    </row>
    <row r="15" spans="1:4" ht="16.5">
      <c r="A15" s="62" t="s">
        <v>295</v>
      </c>
      <c r="B15" s="59" t="s">
        <v>120</v>
      </c>
      <c r="C15" s="60">
        <v>2200</v>
      </c>
      <c r="D15" s="58"/>
    </row>
    <row r="16" spans="1:4" ht="16.5">
      <c r="A16" s="62" t="s">
        <v>296</v>
      </c>
      <c r="B16" s="59" t="s">
        <v>290</v>
      </c>
      <c r="C16" s="60">
        <v>730</v>
      </c>
      <c r="D16" s="58"/>
    </row>
    <row r="17" spans="1:4" s="61" customFormat="1" ht="16.5">
      <c r="A17" s="62">
        <v>2</v>
      </c>
      <c r="B17" s="59" t="s">
        <v>382</v>
      </c>
      <c r="C17" s="60">
        <f>SUM(C18:C21)</f>
        <v>4747</v>
      </c>
      <c r="D17" s="58"/>
    </row>
    <row r="18" spans="1:4" ht="33">
      <c r="A18" s="62" t="s">
        <v>297</v>
      </c>
      <c r="B18" s="59" t="s">
        <v>383</v>
      </c>
      <c r="C18" s="60">
        <v>277</v>
      </c>
      <c r="D18" s="58"/>
    </row>
    <row r="19" spans="1:4" ht="33">
      <c r="A19" s="62" t="s">
        <v>298</v>
      </c>
      <c r="B19" s="59" t="s">
        <v>291</v>
      </c>
      <c r="C19" s="60">
        <v>2000</v>
      </c>
      <c r="D19" s="58"/>
    </row>
    <row r="20" spans="1:4" ht="16.5">
      <c r="A20" s="62" t="s">
        <v>299</v>
      </c>
      <c r="B20" s="59" t="s">
        <v>292</v>
      </c>
      <c r="C20" s="60">
        <v>2200</v>
      </c>
      <c r="D20" s="58"/>
    </row>
    <row r="21" spans="1:4" ht="16.5">
      <c r="A21" s="62" t="s">
        <v>300</v>
      </c>
      <c r="B21" s="59" t="s">
        <v>293</v>
      </c>
      <c r="C21" s="60">
        <v>270</v>
      </c>
      <c r="D21" s="58"/>
    </row>
    <row r="22" spans="1:4" s="61" customFormat="1" ht="16.5">
      <c r="A22" s="62">
        <v>3</v>
      </c>
      <c r="B22" s="59" t="s">
        <v>121</v>
      </c>
      <c r="C22" s="60">
        <f>SUM(C23:C30)</f>
        <v>6060</v>
      </c>
      <c r="D22" s="58"/>
    </row>
    <row r="23" spans="1:4" ht="26.25" customHeight="1">
      <c r="A23" s="62" t="s">
        <v>301</v>
      </c>
      <c r="B23" s="59" t="s">
        <v>309</v>
      </c>
      <c r="C23" s="60">
        <v>100</v>
      </c>
      <c r="D23" s="58"/>
    </row>
    <row r="24" spans="1:4" ht="16.5">
      <c r="A24" s="64" t="s">
        <v>302</v>
      </c>
      <c r="B24" s="65" t="s">
        <v>310</v>
      </c>
      <c r="C24" s="60">
        <v>1000</v>
      </c>
      <c r="D24" s="58"/>
    </row>
    <row r="25" spans="1:4" ht="16.5">
      <c r="A25" s="62" t="s">
        <v>303</v>
      </c>
      <c r="B25" s="66" t="s">
        <v>311</v>
      </c>
      <c r="C25" s="60">
        <v>1000</v>
      </c>
      <c r="D25" s="58"/>
    </row>
    <row r="26" spans="1:4" ht="16.5">
      <c r="A26" s="62" t="s">
        <v>304</v>
      </c>
      <c r="B26" s="66" t="s">
        <v>312</v>
      </c>
      <c r="C26" s="60">
        <v>1000</v>
      </c>
      <c r="D26" s="58"/>
    </row>
    <row r="27" spans="1:4" ht="16.5">
      <c r="A27" s="62" t="s">
        <v>305</v>
      </c>
      <c r="B27" s="66" t="s">
        <v>313</v>
      </c>
      <c r="C27" s="60">
        <v>900</v>
      </c>
      <c r="D27" s="58"/>
    </row>
    <row r="28" spans="1:4" ht="33">
      <c r="A28" s="62" t="s">
        <v>306</v>
      </c>
      <c r="B28" s="66" t="s">
        <v>314</v>
      </c>
      <c r="C28" s="60">
        <v>1000</v>
      </c>
      <c r="D28" s="58"/>
    </row>
    <row r="29" spans="1:4" ht="16.5">
      <c r="A29" s="62" t="s">
        <v>307</v>
      </c>
      <c r="B29" s="59" t="s">
        <v>315</v>
      </c>
      <c r="C29" s="60">
        <v>60</v>
      </c>
      <c r="D29" s="58"/>
    </row>
    <row r="30" spans="1:4" ht="16.5">
      <c r="A30" s="62" t="s">
        <v>308</v>
      </c>
      <c r="B30" s="66" t="s">
        <v>316</v>
      </c>
      <c r="C30" s="60">
        <v>1000</v>
      </c>
      <c r="D30" s="58"/>
    </row>
    <row r="31" spans="1:4" s="61" customFormat="1" ht="16.5">
      <c r="A31" s="62">
        <v>4</v>
      </c>
      <c r="B31" s="66" t="s">
        <v>122</v>
      </c>
      <c r="C31" s="60">
        <f>SUM(C32:C34)</f>
        <v>10410</v>
      </c>
      <c r="D31" s="58"/>
    </row>
    <row r="32" spans="1:4" ht="33">
      <c r="A32" s="62" t="s">
        <v>317</v>
      </c>
      <c r="B32" s="66" t="s">
        <v>123</v>
      </c>
      <c r="C32" s="60">
        <v>9800</v>
      </c>
      <c r="D32" s="58"/>
    </row>
    <row r="33" spans="1:4" ht="16.5">
      <c r="A33" s="62" t="s">
        <v>318</v>
      </c>
      <c r="B33" s="66" t="s">
        <v>124</v>
      </c>
      <c r="C33" s="60">
        <v>580</v>
      </c>
      <c r="D33" s="58"/>
    </row>
    <row r="34" spans="1:4" ht="33">
      <c r="A34" s="62" t="s">
        <v>319</v>
      </c>
      <c r="B34" s="66" t="s">
        <v>125</v>
      </c>
      <c r="C34" s="60">
        <v>30</v>
      </c>
      <c r="D34" s="58"/>
    </row>
    <row r="35" spans="1:4" ht="17.25">
      <c r="A35" s="55" t="s">
        <v>33</v>
      </c>
      <c r="B35" s="56" t="s">
        <v>126</v>
      </c>
      <c r="C35" s="57">
        <f>SUM(C36:C39)</f>
        <v>7535</v>
      </c>
      <c r="D35" s="58"/>
    </row>
    <row r="36" spans="1:4" ht="33">
      <c r="A36" s="58">
        <v>1</v>
      </c>
      <c r="B36" s="59" t="s">
        <v>384</v>
      </c>
      <c r="C36" s="60">
        <v>5053</v>
      </c>
      <c r="D36" s="58"/>
    </row>
    <row r="37" spans="1:6" ht="66">
      <c r="A37" s="58">
        <v>2</v>
      </c>
      <c r="B37" s="66" t="s">
        <v>385</v>
      </c>
      <c r="C37" s="60">
        <v>22</v>
      </c>
      <c r="D37" s="58"/>
      <c r="F37" s="39" t="s">
        <v>127</v>
      </c>
    </row>
    <row r="38" spans="1:4" ht="33">
      <c r="A38" s="58">
        <v>3</v>
      </c>
      <c r="B38" s="66" t="s">
        <v>128</v>
      </c>
      <c r="C38" s="60">
        <v>2390</v>
      </c>
      <c r="D38" s="58"/>
    </row>
    <row r="39" spans="1:4" ht="16.5">
      <c r="A39" s="58">
        <v>4</v>
      </c>
      <c r="B39" s="66" t="s">
        <v>129</v>
      </c>
      <c r="C39" s="60">
        <v>70</v>
      </c>
      <c r="D39" s="58"/>
    </row>
    <row r="40" spans="1:4" s="45" customFormat="1" ht="17.25">
      <c r="A40" s="55" t="s">
        <v>42</v>
      </c>
      <c r="B40" s="67" t="s">
        <v>130</v>
      </c>
      <c r="C40" s="57">
        <f>C41+C44</f>
        <v>1750</v>
      </c>
      <c r="D40" s="55"/>
    </row>
    <row r="41" spans="1:4" ht="14.25">
      <c r="A41" s="71">
        <v>1</v>
      </c>
      <c r="B41" s="197" t="s">
        <v>131</v>
      </c>
      <c r="C41" s="125">
        <f>SUM(C42:C43)</f>
        <v>188</v>
      </c>
      <c r="D41" s="122"/>
    </row>
    <row r="42" spans="1:4" ht="15">
      <c r="A42" s="120" t="s">
        <v>294</v>
      </c>
      <c r="B42" s="116" t="s">
        <v>320</v>
      </c>
      <c r="C42" s="121">
        <v>36</v>
      </c>
      <c r="D42" s="120" t="s">
        <v>132</v>
      </c>
    </row>
    <row r="43" spans="1:4" ht="15">
      <c r="A43" s="120" t="s">
        <v>295</v>
      </c>
      <c r="B43" s="116" t="s">
        <v>133</v>
      </c>
      <c r="C43" s="121">
        <v>152</v>
      </c>
      <c r="D43" s="120" t="s">
        <v>132</v>
      </c>
    </row>
    <row r="44" spans="1:4" ht="14.25">
      <c r="A44" s="71">
        <v>2</v>
      </c>
      <c r="B44" s="122" t="s">
        <v>134</v>
      </c>
      <c r="C44" s="123">
        <f>SUM(C45:C53)</f>
        <v>1562</v>
      </c>
      <c r="D44" s="71"/>
    </row>
    <row r="45" spans="1:4" ht="15">
      <c r="A45" s="120" t="s">
        <v>297</v>
      </c>
      <c r="B45" s="116" t="s">
        <v>322</v>
      </c>
      <c r="C45" s="121">
        <v>250</v>
      </c>
      <c r="D45" s="68"/>
    </row>
    <row r="46" spans="1:4" ht="15">
      <c r="A46" s="120" t="s">
        <v>298</v>
      </c>
      <c r="B46" s="116" t="s">
        <v>321</v>
      </c>
      <c r="C46" s="121">
        <v>455</v>
      </c>
      <c r="D46" s="68"/>
    </row>
    <row r="47" spans="1:4" ht="15">
      <c r="A47" s="120" t="s">
        <v>299</v>
      </c>
      <c r="B47" s="116" t="s">
        <v>135</v>
      </c>
      <c r="C47" s="121">
        <v>400</v>
      </c>
      <c r="D47" s="68"/>
    </row>
    <row r="48" spans="1:4" ht="15">
      <c r="A48" s="120" t="s">
        <v>300</v>
      </c>
      <c r="B48" s="116" t="s">
        <v>136</v>
      </c>
      <c r="C48" s="121">
        <v>200</v>
      </c>
      <c r="D48" s="68"/>
    </row>
    <row r="49" spans="1:4" ht="21.75" customHeight="1">
      <c r="A49" s="120" t="s">
        <v>323</v>
      </c>
      <c r="B49" s="69" t="s">
        <v>137</v>
      </c>
      <c r="C49" s="121">
        <v>10</v>
      </c>
      <c r="D49" s="68"/>
    </row>
    <row r="50" spans="1:4" ht="15">
      <c r="A50" s="120" t="s">
        <v>324</v>
      </c>
      <c r="B50" s="69" t="s">
        <v>138</v>
      </c>
      <c r="C50" s="121">
        <v>100</v>
      </c>
      <c r="D50" s="124"/>
    </row>
    <row r="51" spans="1:4" ht="21" customHeight="1">
      <c r="A51" s="120" t="s">
        <v>325</v>
      </c>
      <c r="B51" s="69" t="s">
        <v>139</v>
      </c>
      <c r="C51" s="121">
        <v>45</v>
      </c>
      <c r="D51" s="124"/>
    </row>
    <row r="52" spans="1:4" ht="18.75" customHeight="1">
      <c r="A52" s="120" t="s">
        <v>326</v>
      </c>
      <c r="B52" s="69" t="s">
        <v>386</v>
      </c>
      <c r="C52" s="121">
        <v>32</v>
      </c>
      <c r="D52" s="124"/>
    </row>
    <row r="53" spans="1:4" ht="24" customHeight="1">
      <c r="A53" s="120" t="s">
        <v>327</v>
      </c>
      <c r="B53" s="69" t="s">
        <v>140</v>
      </c>
      <c r="C53" s="121">
        <v>70</v>
      </c>
      <c r="D53" s="124"/>
    </row>
    <row r="54" spans="1:4" s="45" customFormat="1" ht="17.25">
      <c r="A54" s="55" t="s">
        <v>45</v>
      </c>
      <c r="B54" s="67" t="s">
        <v>141</v>
      </c>
      <c r="C54" s="57">
        <f>C55+C61</f>
        <v>221</v>
      </c>
      <c r="D54" s="55"/>
    </row>
    <row r="55" spans="1:4" ht="14.25">
      <c r="A55" s="71">
        <v>1</v>
      </c>
      <c r="B55" s="70" t="s">
        <v>142</v>
      </c>
      <c r="C55" s="125">
        <f>SUM(C56:C60)</f>
        <v>54</v>
      </c>
      <c r="D55" s="71"/>
    </row>
    <row r="56" spans="1:4" ht="15">
      <c r="A56" s="120" t="s">
        <v>294</v>
      </c>
      <c r="B56" s="44" t="s">
        <v>143</v>
      </c>
      <c r="C56" s="126">
        <v>8</v>
      </c>
      <c r="D56" s="124"/>
    </row>
    <row r="57" spans="1:4" ht="15">
      <c r="A57" s="120" t="s">
        <v>295</v>
      </c>
      <c r="B57" s="44" t="s">
        <v>387</v>
      </c>
      <c r="C57" s="126">
        <v>8</v>
      </c>
      <c r="D57" s="124"/>
    </row>
    <row r="58" spans="1:4" ht="30">
      <c r="A58" s="120" t="s">
        <v>296</v>
      </c>
      <c r="B58" s="44" t="s">
        <v>328</v>
      </c>
      <c r="C58" s="126">
        <v>17</v>
      </c>
      <c r="D58" s="124"/>
    </row>
    <row r="59" spans="1:4" ht="15">
      <c r="A59" s="120" t="s">
        <v>329</v>
      </c>
      <c r="B59" s="44" t="s">
        <v>144</v>
      </c>
      <c r="C59" s="126">
        <v>12</v>
      </c>
      <c r="D59" s="124"/>
    </row>
    <row r="60" spans="1:4" ht="15">
      <c r="A60" s="120" t="s">
        <v>330</v>
      </c>
      <c r="B60" s="44" t="s">
        <v>145</v>
      </c>
      <c r="C60" s="126">
        <v>9</v>
      </c>
      <c r="D60" s="124"/>
    </row>
    <row r="61" spans="1:4" ht="14.25">
      <c r="A61" s="71">
        <v>2</v>
      </c>
      <c r="B61" s="71" t="s">
        <v>146</v>
      </c>
      <c r="C61" s="123">
        <f>C62</f>
        <v>167</v>
      </c>
      <c r="D61" s="127"/>
    </row>
    <row r="62" spans="1:4" ht="15">
      <c r="A62" s="120"/>
      <c r="B62" s="72" t="s">
        <v>388</v>
      </c>
      <c r="C62" s="121">
        <v>167</v>
      </c>
      <c r="D62" s="68"/>
    </row>
    <row r="63" spans="1:4" s="45" customFormat="1" ht="15">
      <c r="A63" s="128" t="s">
        <v>49</v>
      </c>
      <c r="B63" s="73" t="s">
        <v>147</v>
      </c>
      <c r="C63" s="129">
        <v>2676</v>
      </c>
      <c r="D63" s="74"/>
    </row>
    <row r="64" spans="1:4" ht="17.25">
      <c r="A64" s="55" t="s">
        <v>91</v>
      </c>
      <c r="B64" s="56" t="s">
        <v>148</v>
      </c>
      <c r="C64" s="57">
        <f>SUM(C65:C65)</f>
        <v>518</v>
      </c>
      <c r="D64" s="75"/>
    </row>
    <row r="65" spans="1:4" ht="27" customHeight="1">
      <c r="A65" s="58"/>
      <c r="B65" s="59" t="s">
        <v>389</v>
      </c>
      <c r="C65" s="60">
        <v>518</v>
      </c>
      <c r="D65" s="75"/>
    </row>
    <row r="66" spans="1:4" ht="14.25">
      <c r="A66" s="119"/>
      <c r="B66" s="119"/>
      <c r="C66" s="119"/>
      <c r="D66" s="119"/>
    </row>
    <row r="67" spans="1:4" ht="14.25">
      <c r="A67" s="119"/>
      <c r="B67" s="119"/>
      <c r="C67" s="119"/>
      <c r="D67" s="119"/>
    </row>
    <row r="68" spans="1:4" ht="14.25">
      <c r="A68" s="119"/>
      <c r="B68" s="119"/>
      <c r="C68" s="119"/>
      <c r="D68" s="119"/>
    </row>
    <row r="69" spans="1:4" ht="14.25">
      <c r="A69" s="119"/>
      <c r="B69" s="119"/>
      <c r="C69" s="119"/>
      <c r="D69" s="119"/>
    </row>
  </sheetData>
  <mergeCells count="8">
    <mergeCell ref="A1:D1"/>
    <mergeCell ref="A2:D2"/>
    <mergeCell ref="A3:D3"/>
    <mergeCell ref="A4:D4"/>
    <mergeCell ref="A5:A6"/>
    <mergeCell ref="B5:B6"/>
    <mergeCell ref="C5:C6"/>
    <mergeCell ref="D5:D6"/>
  </mergeCells>
  <printOptions/>
  <pageMargins left="0.56" right="0.29" top="0.75" bottom="0.5" header="0.25" footer="0.2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4">
      <selection activeCell="C10" sqref="C10"/>
    </sheetView>
  </sheetViews>
  <sheetFormatPr defaultColWidth="9.140625" defaultRowHeight="12.75"/>
  <cols>
    <col min="1" max="1" width="5.421875" style="1" customWidth="1"/>
    <col min="2" max="2" width="57.57421875" style="1" customWidth="1"/>
    <col min="3" max="3" width="17.28125" style="1" customWidth="1"/>
    <col min="4" max="4" width="15.8515625" style="2" customWidth="1"/>
    <col min="5" max="16384" width="9.140625" style="1" customWidth="1"/>
  </cols>
  <sheetData>
    <row r="1" spans="1:4" ht="24" customHeight="1">
      <c r="A1" s="179" t="s">
        <v>203</v>
      </c>
      <c r="B1" s="179"/>
      <c r="C1" s="179"/>
      <c r="D1" s="179"/>
    </row>
    <row r="2" spans="1:4" ht="16.5" hidden="1">
      <c r="A2" s="180" t="s">
        <v>204</v>
      </c>
      <c r="B2" s="180"/>
      <c r="C2" s="180"/>
      <c r="D2" s="180"/>
    </row>
    <row r="3" spans="1:4" ht="45" customHeight="1">
      <c r="A3" s="181" t="s">
        <v>339</v>
      </c>
      <c r="B3" s="181"/>
      <c r="C3" s="181"/>
      <c r="D3" s="181"/>
    </row>
    <row r="4" spans="2:4" ht="16.5">
      <c r="B4" s="87"/>
      <c r="C4" s="190" t="s">
        <v>205</v>
      </c>
      <c r="D4" s="190"/>
    </row>
    <row r="5" spans="1:4" s="7" customFormat="1" ht="27.75" customHeight="1">
      <c r="A5" s="171" t="s">
        <v>1</v>
      </c>
      <c r="B5" s="172" t="s">
        <v>206</v>
      </c>
      <c r="C5" s="173" t="s">
        <v>207</v>
      </c>
      <c r="D5" s="172" t="s">
        <v>6</v>
      </c>
    </row>
    <row r="6" spans="1:4" s="7" customFormat="1" ht="35.25" customHeight="1">
      <c r="A6" s="171"/>
      <c r="B6" s="172"/>
      <c r="C6" s="178"/>
      <c r="D6" s="172"/>
    </row>
    <row r="7" spans="1:15" s="88" customFormat="1" ht="16.5">
      <c r="A7" s="191">
        <v>1</v>
      </c>
      <c r="B7" s="191">
        <v>2</v>
      </c>
      <c r="C7" s="191">
        <v>3</v>
      </c>
      <c r="D7" s="191">
        <v>4</v>
      </c>
      <c r="E7" s="192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7" ht="22.5" customHeight="1">
      <c r="A8" s="89"/>
      <c r="B8" s="8" t="s">
        <v>364</v>
      </c>
      <c r="C8" s="90">
        <f>C9+C11</f>
        <v>12000</v>
      </c>
      <c r="D8" s="85"/>
      <c r="E8" s="91"/>
      <c r="G8" s="91"/>
    </row>
    <row r="9" spans="1:4" s="7" customFormat="1" ht="24.75" customHeight="1">
      <c r="A9" s="89" t="s">
        <v>9</v>
      </c>
      <c r="B9" s="8" t="s">
        <v>208</v>
      </c>
      <c r="C9" s="92">
        <f>SUM(C10:C10)</f>
        <v>400</v>
      </c>
      <c r="D9" s="93"/>
    </row>
    <row r="10" spans="1:4" ht="32.25" customHeight="1">
      <c r="A10" s="94">
        <v>1</v>
      </c>
      <c r="B10" s="22" t="s">
        <v>209</v>
      </c>
      <c r="C10" s="15">
        <v>400</v>
      </c>
      <c r="D10" s="85"/>
    </row>
    <row r="11" spans="1:4" ht="24" customHeight="1">
      <c r="A11" s="8" t="s">
        <v>91</v>
      </c>
      <c r="B11" s="4" t="s">
        <v>210</v>
      </c>
      <c r="C11" s="90">
        <f>SUM(C12:C65)</f>
        <v>11600</v>
      </c>
      <c r="D11" s="85"/>
    </row>
    <row r="12" spans="1:4" ht="31.5" customHeight="1">
      <c r="A12" s="11">
        <v>1</v>
      </c>
      <c r="B12" s="12" t="s">
        <v>365</v>
      </c>
      <c r="C12" s="19">
        <v>500</v>
      </c>
      <c r="D12" s="85"/>
    </row>
    <row r="13" spans="1:4" ht="30" customHeight="1">
      <c r="A13" s="11">
        <v>2</v>
      </c>
      <c r="B13" s="12" t="s">
        <v>366</v>
      </c>
      <c r="C13" s="19">
        <v>100</v>
      </c>
      <c r="D13" s="85"/>
    </row>
    <row r="14" spans="1:4" ht="27.75" customHeight="1">
      <c r="A14" s="11">
        <v>3</v>
      </c>
      <c r="B14" s="18" t="s">
        <v>211</v>
      </c>
      <c r="C14" s="19">
        <v>100</v>
      </c>
      <c r="D14" s="85"/>
    </row>
    <row r="15" spans="1:4" ht="28.5" customHeight="1">
      <c r="A15" s="11">
        <v>4</v>
      </c>
      <c r="B15" s="18" t="s">
        <v>212</v>
      </c>
      <c r="C15" s="19">
        <v>200</v>
      </c>
      <c r="D15" s="85"/>
    </row>
    <row r="16" spans="1:4" ht="28.5" customHeight="1">
      <c r="A16" s="11">
        <v>5</v>
      </c>
      <c r="B16" s="12" t="s">
        <v>213</v>
      </c>
      <c r="C16" s="19">
        <v>300</v>
      </c>
      <c r="D16" s="85"/>
    </row>
    <row r="17" spans="1:4" ht="33.75" customHeight="1">
      <c r="A17" s="11">
        <v>6</v>
      </c>
      <c r="B17" s="18" t="s">
        <v>214</v>
      </c>
      <c r="C17" s="19">
        <v>300</v>
      </c>
      <c r="D17" s="85"/>
    </row>
    <row r="18" spans="1:4" ht="26.25" customHeight="1">
      <c r="A18" s="11">
        <v>7</v>
      </c>
      <c r="B18" s="18" t="s">
        <v>215</v>
      </c>
      <c r="C18" s="19">
        <v>500</v>
      </c>
      <c r="D18" s="85"/>
    </row>
    <row r="19" spans="1:4" ht="33">
      <c r="A19" s="11">
        <v>8</v>
      </c>
      <c r="B19" s="22" t="s">
        <v>367</v>
      </c>
      <c r="C19" s="19">
        <v>200</v>
      </c>
      <c r="D19" s="95"/>
    </row>
    <row r="20" spans="1:4" ht="33">
      <c r="A20" s="11">
        <v>9</v>
      </c>
      <c r="B20" s="22" t="s">
        <v>240</v>
      </c>
      <c r="C20" s="19">
        <v>210</v>
      </c>
      <c r="D20" s="95"/>
    </row>
    <row r="21" spans="1:4" ht="34.5" customHeight="1">
      <c r="A21" s="11">
        <v>10</v>
      </c>
      <c r="B21" s="22" t="s">
        <v>263</v>
      </c>
      <c r="C21" s="19">
        <v>165</v>
      </c>
      <c r="D21" s="95"/>
    </row>
    <row r="22" spans="1:4" ht="43.5" customHeight="1">
      <c r="A22" s="11">
        <v>11</v>
      </c>
      <c r="B22" s="22" t="s">
        <v>32</v>
      </c>
      <c r="C22" s="19">
        <v>400</v>
      </c>
      <c r="D22" s="95"/>
    </row>
    <row r="23" spans="1:4" ht="33">
      <c r="A23" s="11">
        <v>12</v>
      </c>
      <c r="B23" s="22" t="s">
        <v>369</v>
      </c>
      <c r="C23" s="19">
        <v>165</v>
      </c>
      <c r="D23" s="95"/>
    </row>
    <row r="24" spans="1:4" ht="42" customHeight="1">
      <c r="A24" s="11">
        <v>13</v>
      </c>
      <c r="B24" s="22" t="s">
        <v>368</v>
      </c>
      <c r="C24" s="19">
        <v>320</v>
      </c>
      <c r="D24" s="95"/>
    </row>
    <row r="25" spans="1:4" ht="33">
      <c r="A25" s="11">
        <v>14</v>
      </c>
      <c r="B25" s="22" t="s">
        <v>216</v>
      </c>
      <c r="C25" s="19">
        <v>300</v>
      </c>
      <c r="D25" s="95"/>
    </row>
    <row r="26" spans="1:4" ht="16.5">
      <c r="A26" s="11">
        <v>15</v>
      </c>
      <c r="B26" s="22" t="s">
        <v>241</v>
      </c>
      <c r="C26" s="19">
        <v>300</v>
      </c>
      <c r="D26" s="95"/>
    </row>
    <row r="27" spans="1:4" ht="16.5">
      <c r="A27" s="11">
        <v>16</v>
      </c>
      <c r="B27" s="22" t="s">
        <v>242</v>
      </c>
      <c r="C27" s="19">
        <v>300</v>
      </c>
      <c r="D27" s="95"/>
    </row>
    <row r="28" spans="1:4" ht="38.25" customHeight="1">
      <c r="A28" s="11">
        <v>17</v>
      </c>
      <c r="B28" s="22" t="s">
        <v>370</v>
      </c>
      <c r="C28" s="19">
        <v>300</v>
      </c>
      <c r="D28" s="95"/>
    </row>
    <row r="29" spans="1:4" ht="77.25" customHeight="1">
      <c r="A29" s="11">
        <v>18</v>
      </c>
      <c r="B29" s="18" t="s">
        <v>243</v>
      </c>
      <c r="C29" s="19">
        <v>250</v>
      </c>
      <c r="D29" s="95"/>
    </row>
    <row r="30" spans="1:4" ht="33">
      <c r="A30" s="11">
        <v>19</v>
      </c>
      <c r="B30" s="18" t="s">
        <v>264</v>
      </c>
      <c r="C30" s="19">
        <v>400</v>
      </c>
      <c r="D30" s="95"/>
    </row>
    <row r="31" spans="1:4" ht="16.5">
      <c r="A31" s="11">
        <v>20</v>
      </c>
      <c r="B31" s="18" t="s">
        <v>265</v>
      </c>
      <c r="C31" s="19">
        <v>60</v>
      </c>
      <c r="D31" s="95"/>
    </row>
    <row r="32" spans="1:4" ht="16.5">
      <c r="A32" s="11">
        <v>21</v>
      </c>
      <c r="B32" s="18" t="s">
        <v>84</v>
      </c>
      <c r="C32" s="19">
        <v>220</v>
      </c>
      <c r="D32" s="95"/>
    </row>
    <row r="33" spans="1:4" ht="30">
      <c r="A33" s="11">
        <v>22</v>
      </c>
      <c r="B33" s="29" t="s">
        <v>217</v>
      </c>
      <c r="C33" s="96">
        <v>100</v>
      </c>
      <c r="D33" s="95"/>
    </row>
    <row r="34" spans="1:4" ht="30">
      <c r="A34" s="11">
        <v>23</v>
      </c>
      <c r="B34" s="29" t="s">
        <v>218</v>
      </c>
      <c r="C34" s="96">
        <v>150</v>
      </c>
      <c r="D34" s="95"/>
    </row>
    <row r="35" spans="1:4" ht="30">
      <c r="A35" s="11">
        <v>24</v>
      </c>
      <c r="B35" s="29" t="s">
        <v>219</v>
      </c>
      <c r="C35" s="96">
        <v>100</v>
      </c>
      <c r="D35" s="95"/>
    </row>
    <row r="36" spans="1:4" ht="30">
      <c r="A36" s="11">
        <v>25</v>
      </c>
      <c r="B36" s="29" t="s">
        <v>266</v>
      </c>
      <c r="C36" s="96">
        <v>100</v>
      </c>
      <c r="D36" s="95"/>
    </row>
    <row r="37" spans="1:4" ht="30">
      <c r="A37" s="11">
        <v>26</v>
      </c>
      <c r="B37" s="29" t="s">
        <v>220</v>
      </c>
      <c r="C37" s="96">
        <v>60</v>
      </c>
      <c r="D37" s="95"/>
    </row>
    <row r="38" spans="1:4" ht="30">
      <c r="A38" s="11">
        <v>27</v>
      </c>
      <c r="B38" s="29" t="s">
        <v>221</v>
      </c>
      <c r="C38" s="96">
        <v>50</v>
      </c>
      <c r="D38" s="95"/>
    </row>
    <row r="39" spans="1:4" ht="30">
      <c r="A39" s="11">
        <v>28</v>
      </c>
      <c r="B39" s="29" t="s">
        <v>222</v>
      </c>
      <c r="C39" s="96">
        <v>70</v>
      </c>
      <c r="D39" s="95"/>
    </row>
    <row r="40" spans="1:4" ht="30">
      <c r="A40" s="11">
        <v>29</v>
      </c>
      <c r="B40" s="29" t="s">
        <v>371</v>
      </c>
      <c r="C40" s="96">
        <v>70</v>
      </c>
      <c r="D40" s="95"/>
    </row>
    <row r="41" spans="1:4" ht="30">
      <c r="A41" s="11">
        <v>30</v>
      </c>
      <c r="B41" s="29" t="s">
        <v>372</v>
      </c>
      <c r="C41" s="96">
        <v>70</v>
      </c>
      <c r="D41" s="95"/>
    </row>
    <row r="42" spans="1:4" ht="30">
      <c r="A42" s="11">
        <v>31</v>
      </c>
      <c r="B42" s="29" t="s">
        <v>223</v>
      </c>
      <c r="C42" s="96">
        <v>70</v>
      </c>
      <c r="D42" s="95"/>
    </row>
    <row r="43" spans="1:4" ht="30">
      <c r="A43" s="11">
        <v>32</v>
      </c>
      <c r="B43" s="29" t="s">
        <v>224</v>
      </c>
      <c r="C43" s="96">
        <v>100</v>
      </c>
      <c r="D43" s="95"/>
    </row>
    <row r="44" spans="1:4" ht="30">
      <c r="A44" s="11">
        <v>33</v>
      </c>
      <c r="B44" s="29" t="s">
        <v>225</v>
      </c>
      <c r="C44" s="96">
        <v>100</v>
      </c>
      <c r="D44" s="95"/>
    </row>
    <row r="45" spans="1:4" ht="30">
      <c r="A45" s="11">
        <v>50</v>
      </c>
      <c r="B45" s="29" t="s">
        <v>226</v>
      </c>
      <c r="C45" s="96">
        <v>50</v>
      </c>
      <c r="D45" s="95"/>
    </row>
    <row r="46" spans="1:4" ht="16.5">
      <c r="A46" s="11">
        <v>51</v>
      </c>
      <c r="B46" s="29" t="s">
        <v>227</v>
      </c>
      <c r="C46" s="96">
        <v>30</v>
      </c>
      <c r="D46" s="95"/>
    </row>
    <row r="47" spans="1:4" ht="16.5">
      <c r="A47" s="11">
        <v>52</v>
      </c>
      <c r="B47" s="29" t="s">
        <v>228</v>
      </c>
      <c r="C47" s="96">
        <v>110</v>
      </c>
      <c r="D47" s="95"/>
    </row>
    <row r="48" spans="1:4" ht="16.5">
      <c r="A48" s="11">
        <v>53</v>
      </c>
      <c r="B48" s="29" t="s">
        <v>229</v>
      </c>
      <c r="C48" s="96">
        <v>30</v>
      </c>
      <c r="D48" s="95"/>
    </row>
    <row r="49" spans="1:4" ht="16.5">
      <c r="A49" s="11">
        <v>54</v>
      </c>
      <c r="B49" s="29" t="s">
        <v>373</v>
      </c>
      <c r="C49" s="96">
        <v>500</v>
      </c>
      <c r="D49" s="95"/>
    </row>
    <row r="50" spans="1:4" ht="30">
      <c r="A50" s="11">
        <v>55</v>
      </c>
      <c r="B50" s="29" t="s">
        <v>244</v>
      </c>
      <c r="C50" s="96">
        <v>500</v>
      </c>
      <c r="D50" s="95"/>
    </row>
    <row r="51" spans="1:4" ht="16.5">
      <c r="A51" s="11">
        <v>56</v>
      </c>
      <c r="B51" s="29" t="s">
        <v>374</v>
      </c>
      <c r="C51" s="96">
        <v>700</v>
      </c>
      <c r="D51" s="95"/>
    </row>
    <row r="52" spans="1:4" ht="18.75" customHeight="1">
      <c r="A52" s="11">
        <v>57</v>
      </c>
      <c r="B52" s="29" t="s">
        <v>375</v>
      </c>
      <c r="C52" s="96">
        <v>60</v>
      </c>
      <c r="D52" s="95"/>
    </row>
    <row r="53" spans="1:4" ht="16.5">
      <c r="A53" s="11">
        <v>58</v>
      </c>
      <c r="B53" s="29" t="s">
        <v>267</v>
      </c>
      <c r="C53" s="96">
        <v>140</v>
      </c>
      <c r="D53" s="95"/>
    </row>
    <row r="54" spans="1:4" ht="45">
      <c r="A54" s="11">
        <v>59</v>
      </c>
      <c r="B54" s="29" t="s">
        <v>268</v>
      </c>
      <c r="C54" s="96">
        <v>100</v>
      </c>
      <c r="D54" s="95"/>
    </row>
    <row r="55" spans="1:4" ht="54.75" customHeight="1">
      <c r="A55" s="11">
        <v>60</v>
      </c>
      <c r="B55" s="29" t="s">
        <v>269</v>
      </c>
      <c r="C55" s="96">
        <v>145</v>
      </c>
      <c r="D55" s="95"/>
    </row>
    <row r="56" spans="1:4" ht="45">
      <c r="A56" s="11">
        <v>61</v>
      </c>
      <c r="B56" s="29" t="s">
        <v>376</v>
      </c>
      <c r="C56" s="96">
        <v>130</v>
      </c>
      <c r="D56" s="95"/>
    </row>
    <row r="57" spans="1:4" ht="45">
      <c r="A57" s="11">
        <v>62</v>
      </c>
      <c r="B57" s="29" t="s">
        <v>377</v>
      </c>
      <c r="C57" s="96">
        <v>125</v>
      </c>
      <c r="D57" s="95"/>
    </row>
    <row r="58" spans="1:4" ht="30">
      <c r="A58" s="11">
        <v>63</v>
      </c>
      <c r="B58" s="29" t="s">
        <v>230</v>
      </c>
      <c r="C58" s="96">
        <v>50</v>
      </c>
      <c r="D58" s="95"/>
    </row>
    <row r="59" spans="1:4" ht="30">
      <c r="A59" s="11">
        <v>64</v>
      </c>
      <c r="B59" s="29" t="s">
        <v>378</v>
      </c>
      <c r="C59" s="96">
        <v>120</v>
      </c>
      <c r="D59" s="95"/>
    </row>
    <row r="60" spans="1:4" ht="16.5">
      <c r="A60" s="11">
        <v>65</v>
      </c>
      <c r="B60" s="29" t="s">
        <v>231</v>
      </c>
      <c r="C60" s="96">
        <v>100</v>
      </c>
      <c r="D60" s="95"/>
    </row>
    <row r="61" spans="1:4" ht="16.5">
      <c r="A61" s="11">
        <v>66</v>
      </c>
      <c r="B61" s="29" t="s">
        <v>379</v>
      </c>
      <c r="C61" s="96">
        <v>90</v>
      </c>
      <c r="D61" s="95"/>
    </row>
    <row r="62" spans="1:4" ht="30">
      <c r="A62" s="11">
        <v>67</v>
      </c>
      <c r="B62" s="29" t="s">
        <v>232</v>
      </c>
      <c r="C62" s="96">
        <v>1150</v>
      </c>
      <c r="D62" s="95"/>
    </row>
    <row r="63" spans="1:4" ht="16.5">
      <c r="A63" s="11">
        <v>68</v>
      </c>
      <c r="B63" s="29" t="s">
        <v>233</v>
      </c>
      <c r="C63" s="96">
        <v>210</v>
      </c>
      <c r="D63" s="95"/>
    </row>
    <row r="64" spans="1:4" ht="24" customHeight="1">
      <c r="A64" s="11">
        <v>69</v>
      </c>
      <c r="B64" s="29" t="s">
        <v>234</v>
      </c>
      <c r="C64" s="96">
        <v>230</v>
      </c>
      <c r="D64" s="95"/>
    </row>
    <row r="65" spans="1:4" ht="16.5">
      <c r="A65" s="28">
        <v>70</v>
      </c>
      <c r="B65" s="37" t="s">
        <v>235</v>
      </c>
      <c r="C65" s="37">
        <v>400</v>
      </c>
      <c r="D65" s="85"/>
    </row>
  </sheetData>
  <mergeCells count="8">
    <mergeCell ref="A1:D1"/>
    <mergeCell ref="A2:D2"/>
    <mergeCell ref="A3:D3"/>
    <mergeCell ref="C4:D4"/>
    <mergeCell ref="A5:A6"/>
    <mergeCell ref="B5:B6"/>
    <mergeCell ref="C5:C6"/>
    <mergeCell ref="D5:D6"/>
  </mergeCells>
  <printOptions/>
  <pageMargins left="0.5" right="0.25" top="0.75" bottom="0.5" header="0.25" footer="0.2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88">
      <selection activeCell="B92" sqref="B92"/>
    </sheetView>
  </sheetViews>
  <sheetFormatPr defaultColWidth="9.140625" defaultRowHeight="12.75"/>
  <cols>
    <col min="1" max="1" width="5.421875" style="2" customWidth="1"/>
    <col min="2" max="2" width="71.28125" style="1" customWidth="1"/>
    <col min="3" max="3" width="11.7109375" style="86" customWidth="1"/>
    <col min="4" max="4" width="12.57421875" style="1" customWidth="1"/>
    <col min="5" max="5" width="21.7109375" style="1" customWidth="1"/>
    <col min="6" max="16384" width="9.140625" style="1" customWidth="1"/>
  </cols>
  <sheetData>
    <row r="1" spans="1:4" s="7" customFormat="1" ht="24.75" customHeight="1">
      <c r="A1" s="163" t="s">
        <v>149</v>
      </c>
      <c r="B1" s="163"/>
      <c r="C1" s="163"/>
      <c r="D1" s="163"/>
    </row>
    <row r="2" spans="1:4" s="7" customFormat="1" ht="24.75" customHeight="1">
      <c r="A2" s="163" t="s">
        <v>150</v>
      </c>
      <c r="B2" s="163"/>
      <c r="C2" s="163"/>
      <c r="D2" s="163"/>
    </row>
    <row r="3" spans="1:4" s="7" customFormat="1" ht="48" customHeight="1">
      <c r="A3" s="181" t="s">
        <v>339</v>
      </c>
      <c r="B3" s="181"/>
      <c r="C3" s="181"/>
      <c r="D3" s="181"/>
    </row>
    <row r="4" spans="1:4" ht="24" customHeight="1">
      <c r="A4" s="111"/>
      <c r="B4" s="130"/>
      <c r="C4" s="182" t="s">
        <v>151</v>
      </c>
      <c r="D4" s="182"/>
    </row>
    <row r="5" spans="1:4" s="3" customFormat="1" ht="36" customHeight="1">
      <c r="A5" s="4" t="s">
        <v>1</v>
      </c>
      <c r="B5" s="4" t="s">
        <v>152</v>
      </c>
      <c r="C5" s="4" t="s">
        <v>95</v>
      </c>
      <c r="D5" s="4" t="s">
        <v>6</v>
      </c>
    </row>
    <row r="6" spans="1:4" ht="17.25">
      <c r="A6" s="161">
        <v>1</v>
      </c>
      <c r="B6" s="161">
        <v>2</v>
      </c>
      <c r="C6" s="161">
        <v>3</v>
      </c>
      <c r="D6" s="161">
        <v>4</v>
      </c>
    </row>
    <row r="7" spans="1:4" s="77" customFormat="1" ht="17.25">
      <c r="A7" s="76"/>
      <c r="B7" s="4" t="s">
        <v>153</v>
      </c>
      <c r="C7" s="78">
        <f>C8+C17+C22+C26+C38+C55+C61+C69+C76+C77+C79</f>
        <v>92896</v>
      </c>
      <c r="D7" s="32"/>
    </row>
    <row r="8" spans="1:4" s="77" customFormat="1" ht="17.25">
      <c r="A8" s="4" t="s">
        <v>11</v>
      </c>
      <c r="B8" s="4" t="s">
        <v>154</v>
      </c>
      <c r="C8" s="78">
        <f>SUM(C9:C16)</f>
        <v>5100</v>
      </c>
      <c r="D8" s="32"/>
    </row>
    <row r="9" spans="1:4" s="77" customFormat="1" ht="16.5">
      <c r="A9" s="42">
        <v>1</v>
      </c>
      <c r="B9" s="12" t="s">
        <v>155</v>
      </c>
      <c r="C9" s="6">
        <v>1420</v>
      </c>
      <c r="D9" s="79"/>
    </row>
    <row r="10" spans="1:4" s="77" customFormat="1" ht="33">
      <c r="A10" s="42">
        <v>2</v>
      </c>
      <c r="B10" s="14" t="s">
        <v>156</v>
      </c>
      <c r="C10" s="107">
        <v>850</v>
      </c>
      <c r="D10" s="79"/>
    </row>
    <row r="11" spans="1:4" s="77" customFormat="1" ht="16.5">
      <c r="A11" s="42">
        <v>3</v>
      </c>
      <c r="B11" s="14" t="s">
        <v>341</v>
      </c>
      <c r="C11" s="107">
        <v>1000</v>
      </c>
      <c r="D11" s="79"/>
    </row>
    <row r="12" spans="1:4" s="77" customFormat="1" ht="16.5">
      <c r="A12" s="42">
        <v>4</v>
      </c>
      <c r="B12" s="12" t="s">
        <v>157</v>
      </c>
      <c r="C12" s="107">
        <v>150</v>
      </c>
      <c r="D12" s="79"/>
    </row>
    <row r="13" spans="1:4" s="77" customFormat="1" ht="16.5">
      <c r="A13" s="42">
        <v>5</v>
      </c>
      <c r="B13" s="12" t="s">
        <v>158</v>
      </c>
      <c r="C13" s="107">
        <v>150</v>
      </c>
      <c r="D13" s="79"/>
    </row>
    <row r="14" spans="1:4" s="77" customFormat="1" ht="16.5">
      <c r="A14" s="42">
        <v>6</v>
      </c>
      <c r="B14" s="12" t="s">
        <v>273</v>
      </c>
      <c r="C14" s="107">
        <v>420</v>
      </c>
      <c r="D14" s="79"/>
    </row>
    <row r="15" spans="1:4" s="77" customFormat="1" ht="16.5">
      <c r="A15" s="42">
        <v>7</v>
      </c>
      <c r="B15" s="12" t="s">
        <v>342</v>
      </c>
      <c r="C15" s="107">
        <v>370</v>
      </c>
      <c r="D15" s="79"/>
    </row>
    <row r="16" spans="1:4" s="77" customFormat="1" ht="16.5">
      <c r="A16" s="42">
        <v>8</v>
      </c>
      <c r="B16" s="12" t="s">
        <v>274</v>
      </c>
      <c r="C16" s="107">
        <v>740</v>
      </c>
      <c r="D16" s="79"/>
    </row>
    <row r="17" spans="1:4" s="7" customFormat="1" ht="17.25">
      <c r="A17" s="89" t="s">
        <v>16</v>
      </c>
      <c r="B17" s="99" t="s">
        <v>159</v>
      </c>
      <c r="C17" s="100">
        <f>SUM(C18:C21)</f>
        <v>8000</v>
      </c>
      <c r="D17" s="131"/>
    </row>
    <row r="18" spans="1:4" s="7" customFormat="1" ht="17.25">
      <c r="A18" s="11">
        <v>1</v>
      </c>
      <c r="B18" s="19" t="s">
        <v>343</v>
      </c>
      <c r="C18" s="107">
        <v>1200</v>
      </c>
      <c r="D18" s="132"/>
    </row>
    <row r="19" spans="1:4" s="7" customFormat="1" ht="33">
      <c r="A19" s="17">
        <v>2</v>
      </c>
      <c r="B19" s="14" t="s">
        <v>275</v>
      </c>
      <c r="C19" s="107">
        <v>1200</v>
      </c>
      <c r="D19" s="132"/>
    </row>
    <row r="20" spans="1:4" s="7" customFormat="1" ht="17.25">
      <c r="A20" s="17">
        <v>3</v>
      </c>
      <c r="B20" s="14" t="s">
        <v>160</v>
      </c>
      <c r="C20" s="107">
        <v>5500</v>
      </c>
      <c r="D20" s="132"/>
    </row>
    <row r="21" spans="1:4" s="7" customFormat="1" ht="17.25">
      <c r="A21" s="11">
        <v>4</v>
      </c>
      <c r="B21" s="12" t="s">
        <v>344</v>
      </c>
      <c r="C21" s="108">
        <v>100</v>
      </c>
      <c r="D21" s="132"/>
    </row>
    <row r="22" spans="1:4" s="77" customFormat="1" ht="17.25">
      <c r="A22" s="4" t="s">
        <v>33</v>
      </c>
      <c r="B22" s="4" t="s">
        <v>46</v>
      </c>
      <c r="C22" s="78">
        <f>SUM(C23:C25)</f>
        <v>4250</v>
      </c>
      <c r="D22" s="79"/>
    </row>
    <row r="23" spans="1:4" s="77" customFormat="1" ht="16.5">
      <c r="A23" s="42">
        <v>1</v>
      </c>
      <c r="B23" s="12" t="s">
        <v>161</v>
      </c>
      <c r="C23" s="6">
        <v>2250</v>
      </c>
      <c r="D23" s="79"/>
    </row>
    <row r="24" spans="1:4" s="77" customFormat="1" ht="16.5">
      <c r="A24" s="42">
        <v>2</v>
      </c>
      <c r="B24" s="14" t="s">
        <v>162</v>
      </c>
      <c r="C24" s="107">
        <v>350</v>
      </c>
      <c r="D24" s="79"/>
    </row>
    <row r="25" spans="1:4" s="77" customFormat="1" ht="16.5">
      <c r="A25" s="42">
        <v>3</v>
      </c>
      <c r="B25" s="12" t="s">
        <v>163</v>
      </c>
      <c r="C25" s="108">
        <v>1650</v>
      </c>
      <c r="D25" s="79"/>
    </row>
    <row r="26" spans="1:4" s="80" customFormat="1" ht="17.25">
      <c r="A26" s="4" t="s">
        <v>42</v>
      </c>
      <c r="B26" s="4" t="s">
        <v>164</v>
      </c>
      <c r="C26" s="78">
        <f>SUM(C27:C37)</f>
        <v>21910</v>
      </c>
      <c r="D26" s="79"/>
    </row>
    <row r="27" spans="1:4" s="77" customFormat="1" ht="16.5">
      <c r="A27" s="42">
        <v>1</v>
      </c>
      <c r="B27" s="32" t="s">
        <v>165</v>
      </c>
      <c r="C27" s="6">
        <v>5000</v>
      </c>
      <c r="D27" s="79"/>
    </row>
    <row r="28" spans="1:4" s="77" customFormat="1" ht="16.5">
      <c r="A28" s="42">
        <v>2</v>
      </c>
      <c r="B28" s="32" t="s">
        <v>276</v>
      </c>
      <c r="C28" s="6">
        <v>6910</v>
      </c>
      <c r="D28" s="79"/>
    </row>
    <row r="29" spans="1:4" s="77" customFormat="1" ht="16.5">
      <c r="A29" s="42">
        <v>3</v>
      </c>
      <c r="B29" s="32" t="s">
        <v>166</v>
      </c>
      <c r="C29" s="6">
        <v>1500</v>
      </c>
      <c r="D29" s="79"/>
    </row>
    <row r="30" spans="1:4" s="77" customFormat="1" ht="16.5">
      <c r="A30" s="42">
        <v>4</v>
      </c>
      <c r="B30" s="32" t="s">
        <v>167</v>
      </c>
      <c r="C30" s="6">
        <v>2500</v>
      </c>
      <c r="D30" s="79"/>
    </row>
    <row r="31" spans="1:4" s="77" customFormat="1" ht="16.5">
      <c r="A31" s="42">
        <v>5</v>
      </c>
      <c r="B31" s="32" t="s">
        <v>277</v>
      </c>
      <c r="C31" s="6">
        <v>500</v>
      </c>
      <c r="D31" s="79"/>
    </row>
    <row r="32" spans="1:4" s="77" customFormat="1" ht="16.5">
      <c r="A32" s="42">
        <v>6</v>
      </c>
      <c r="B32" s="32" t="s">
        <v>278</v>
      </c>
      <c r="C32" s="6">
        <v>1450</v>
      </c>
      <c r="D32" s="79"/>
    </row>
    <row r="33" spans="1:4" s="77" customFormat="1" ht="16.5">
      <c r="A33" s="42">
        <v>7</v>
      </c>
      <c r="B33" s="12" t="s">
        <v>168</v>
      </c>
      <c r="C33" s="6">
        <v>250</v>
      </c>
      <c r="D33" s="79"/>
    </row>
    <row r="34" spans="1:4" s="77" customFormat="1" ht="16.5">
      <c r="A34" s="42">
        <v>8</v>
      </c>
      <c r="B34" s="32" t="s">
        <v>169</v>
      </c>
      <c r="C34" s="6">
        <v>1800</v>
      </c>
      <c r="D34" s="79"/>
    </row>
    <row r="35" spans="1:4" s="77" customFormat="1" ht="16.5">
      <c r="A35" s="42">
        <v>9</v>
      </c>
      <c r="B35" s="32" t="s">
        <v>345</v>
      </c>
      <c r="C35" s="6">
        <v>1300</v>
      </c>
      <c r="D35" s="79"/>
    </row>
    <row r="36" spans="1:4" s="77" customFormat="1" ht="16.5">
      <c r="A36" s="42">
        <v>10</v>
      </c>
      <c r="B36" s="32" t="s">
        <v>346</v>
      </c>
      <c r="C36" s="6">
        <v>500</v>
      </c>
      <c r="D36" s="79"/>
    </row>
    <row r="37" spans="1:4" s="77" customFormat="1" ht="16.5">
      <c r="A37" s="42">
        <v>11</v>
      </c>
      <c r="B37" s="12" t="s">
        <v>347</v>
      </c>
      <c r="C37" s="6">
        <v>200</v>
      </c>
      <c r="D37" s="79"/>
    </row>
    <row r="38" spans="1:4" s="80" customFormat="1" ht="17.25">
      <c r="A38" s="4" t="s">
        <v>45</v>
      </c>
      <c r="B38" s="4" t="s">
        <v>170</v>
      </c>
      <c r="C38" s="78">
        <f>SUM(C39:C54)</f>
        <v>24700</v>
      </c>
      <c r="D38" s="79"/>
    </row>
    <row r="39" spans="1:4" s="82" customFormat="1" ht="17.25">
      <c r="A39" s="42">
        <v>1</v>
      </c>
      <c r="B39" s="32" t="s">
        <v>171</v>
      </c>
      <c r="C39" s="6">
        <v>1040</v>
      </c>
      <c r="D39" s="81"/>
    </row>
    <row r="40" spans="1:4" s="82" customFormat="1" ht="17.25">
      <c r="A40" s="42">
        <v>2</v>
      </c>
      <c r="B40" s="32" t="s">
        <v>172</v>
      </c>
      <c r="C40" s="6">
        <v>2000</v>
      </c>
      <c r="D40" s="81"/>
    </row>
    <row r="41" spans="1:4" s="82" customFormat="1" ht="17.25">
      <c r="A41" s="42">
        <v>3</v>
      </c>
      <c r="B41" s="29" t="s">
        <v>173</v>
      </c>
      <c r="C41" s="6">
        <v>900</v>
      </c>
      <c r="D41" s="81"/>
    </row>
    <row r="42" spans="1:4" s="82" customFormat="1" ht="17.25">
      <c r="A42" s="42">
        <v>4</v>
      </c>
      <c r="B42" s="32" t="s">
        <v>174</v>
      </c>
      <c r="C42" s="6">
        <v>1500</v>
      </c>
      <c r="D42" s="81"/>
    </row>
    <row r="43" spans="1:4" s="82" customFormat="1" ht="17.25">
      <c r="A43" s="42">
        <v>5</v>
      </c>
      <c r="B43" s="32" t="s">
        <v>175</v>
      </c>
      <c r="C43" s="6">
        <v>1500</v>
      </c>
      <c r="D43" s="81"/>
    </row>
    <row r="44" spans="1:4" s="82" customFormat="1" ht="17.25">
      <c r="A44" s="42">
        <v>6</v>
      </c>
      <c r="B44" s="32" t="s">
        <v>176</v>
      </c>
      <c r="C44" s="6">
        <v>1000</v>
      </c>
      <c r="D44" s="81"/>
    </row>
    <row r="45" spans="1:4" s="82" customFormat="1" ht="17.25">
      <c r="A45" s="42">
        <v>7</v>
      </c>
      <c r="B45" s="32" t="s">
        <v>177</v>
      </c>
      <c r="C45" s="6">
        <v>810</v>
      </c>
      <c r="D45" s="81"/>
    </row>
    <row r="46" spans="1:4" s="82" customFormat="1" ht="17.25">
      <c r="A46" s="42">
        <v>8</v>
      </c>
      <c r="B46" s="32" t="s">
        <v>348</v>
      </c>
      <c r="C46" s="6">
        <v>1000</v>
      </c>
      <c r="D46" s="81"/>
    </row>
    <row r="47" spans="1:4" s="82" customFormat="1" ht="17.25">
      <c r="A47" s="42">
        <v>9</v>
      </c>
      <c r="B47" s="32" t="s">
        <v>178</v>
      </c>
      <c r="C47" s="6">
        <v>1100</v>
      </c>
      <c r="D47" s="81"/>
    </row>
    <row r="48" spans="1:4" s="82" customFormat="1" ht="17.25">
      <c r="A48" s="42">
        <v>10</v>
      </c>
      <c r="B48" s="32" t="s">
        <v>179</v>
      </c>
      <c r="C48" s="6">
        <v>1500</v>
      </c>
      <c r="D48" s="81"/>
    </row>
    <row r="49" spans="1:4" s="82" customFormat="1" ht="17.25">
      <c r="A49" s="42">
        <v>11</v>
      </c>
      <c r="B49" s="32" t="s">
        <v>349</v>
      </c>
      <c r="C49" s="6">
        <v>1000</v>
      </c>
      <c r="D49" s="81"/>
    </row>
    <row r="50" spans="1:4" s="82" customFormat="1" ht="17.25">
      <c r="A50" s="42">
        <v>12</v>
      </c>
      <c r="B50" s="32" t="s">
        <v>350</v>
      </c>
      <c r="C50" s="6">
        <v>800</v>
      </c>
      <c r="D50" s="81"/>
    </row>
    <row r="51" spans="1:4" s="82" customFormat="1" ht="17.25">
      <c r="A51" s="42">
        <v>13</v>
      </c>
      <c r="B51" s="32" t="s">
        <v>180</v>
      </c>
      <c r="C51" s="6">
        <v>1500</v>
      </c>
      <c r="D51" s="81"/>
    </row>
    <row r="52" spans="1:4" s="82" customFormat="1" ht="17.25">
      <c r="A52" s="42">
        <v>14</v>
      </c>
      <c r="B52" s="32" t="s">
        <v>351</v>
      </c>
      <c r="C52" s="6">
        <v>1550</v>
      </c>
      <c r="D52" s="81"/>
    </row>
    <row r="53" spans="1:4" s="82" customFormat="1" ht="17.25">
      <c r="A53" s="42">
        <v>15</v>
      </c>
      <c r="B53" s="12" t="s">
        <v>181</v>
      </c>
      <c r="C53" s="6">
        <v>3000</v>
      </c>
      <c r="D53" s="79"/>
    </row>
    <row r="54" spans="1:5" s="82" customFormat="1" ht="17.25">
      <c r="A54" s="42">
        <v>16</v>
      </c>
      <c r="B54" s="12" t="s">
        <v>182</v>
      </c>
      <c r="C54" s="6">
        <v>4500</v>
      </c>
      <c r="D54" s="81"/>
      <c r="E54" s="83"/>
    </row>
    <row r="55" spans="1:4" s="80" customFormat="1" ht="17.25">
      <c r="A55" s="4" t="s">
        <v>49</v>
      </c>
      <c r="B55" s="4" t="s">
        <v>183</v>
      </c>
      <c r="C55" s="78">
        <f>SUM(C56:C60)</f>
        <v>13176</v>
      </c>
      <c r="D55" s="79"/>
    </row>
    <row r="56" spans="1:5" s="82" customFormat="1" ht="17.25">
      <c r="A56" s="42">
        <v>1</v>
      </c>
      <c r="B56" s="29" t="s">
        <v>184</v>
      </c>
      <c r="C56" s="6">
        <v>1400</v>
      </c>
      <c r="D56" s="81"/>
      <c r="E56" s="83"/>
    </row>
    <row r="57" spans="1:4" s="84" customFormat="1" ht="16.5">
      <c r="A57" s="42">
        <v>2</v>
      </c>
      <c r="B57" s="32" t="s">
        <v>352</v>
      </c>
      <c r="C57" s="6">
        <f>4740-24</f>
        <v>4716</v>
      </c>
      <c r="D57" s="81"/>
    </row>
    <row r="58" spans="1:4" s="84" customFormat="1" ht="16.5">
      <c r="A58" s="42">
        <v>3</v>
      </c>
      <c r="B58" s="32" t="s">
        <v>185</v>
      </c>
      <c r="C58" s="6">
        <v>1660</v>
      </c>
      <c r="D58" s="81"/>
    </row>
    <row r="59" spans="1:4" s="84" customFormat="1" ht="16.5">
      <c r="A59" s="42">
        <v>4</v>
      </c>
      <c r="B59" s="32" t="s">
        <v>353</v>
      </c>
      <c r="C59" s="6">
        <v>4800</v>
      </c>
      <c r="D59" s="81"/>
    </row>
    <row r="60" spans="1:4" s="84" customFormat="1" ht="16.5">
      <c r="A60" s="42">
        <v>5</v>
      </c>
      <c r="B60" s="12" t="s">
        <v>186</v>
      </c>
      <c r="C60" s="6">
        <v>600</v>
      </c>
      <c r="D60" s="81"/>
    </row>
    <row r="61" spans="1:4" s="80" customFormat="1" ht="17.25">
      <c r="A61" s="4" t="s">
        <v>51</v>
      </c>
      <c r="B61" s="4" t="s">
        <v>187</v>
      </c>
      <c r="C61" s="78">
        <f>SUM(C62:C68)</f>
        <v>1655</v>
      </c>
      <c r="D61" s="79"/>
    </row>
    <row r="62" spans="1:4" s="82" customFormat="1" ht="17.25">
      <c r="A62" s="42">
        <v>1</v>
      </c>
      <c r="B62" s="12" t="s">
        <v>188</v>
      </c>
      <c r="C62" s="6">
        <v>130</v>
      </c>
      <c r="D62" s="81"/>
    </row>
    <row r="63" spans="1:4" s="82" customFormat="1" ht="17.25">
      <c r="A63" s="42">
        <v>2</v>
      </c>
      <c r="B63" s="12" t="s">
        <v>189</v>
      </c>
      <c r="C63" s="6">
        <v>90</v>
      </c>
      <c r="D63" s="81"/>
    </row>
    <row r="64" spans="1:4" s="82" customFormat="1" ht="24" customHeight="1">
      <c r="A64" s="42">
        <v>3</v>
      </c>
      <c r="B64" s="12" t="s">
        <v>190</v>
      </c>
      <c r="C64" s="6">
        <v>180</v>
      </c>
      <c r="D64" s="81"/>
    </row>
    <row r="65" spans="1:4" s="82" customFormat="1" ht="20.25" customHeight="1">
      <c r="A65" s="42">
        <v>4</v>
      </c>
      <c r="B65" s="29" t="s">
        <v>354</v>
      </c>
      <c r="C65" s="6">
        <v>1085</v>
      </c>
      <c r="D65" s="81"/>
    </row>
    <row r="66" spans="1:4" s="82" customFormat="1" ht="18.75" customHeight="1">
      <c r="A66" s="42">
        <v>5</v>
      </c>
      <c r="B66" s="12" t="s">
        <v>191</v>
      </c>
      <c r="C66" s="6">
        <v>100</v>
      </c>
      <c r="D66" s="81"/>
    </row>
    <row r="67" spans="1:4" s="82" customFormat="1" ht="30">
      <c r="A67" s="42">
        <v>6</v>
      </c>
      <c r="B67" s="29" t="s">
        <v>192</v>
      </c>
      <c r="C67" s="6">
        <v>40</v>
      </c>
      <c r="D67" s="81"/>
    </row>
    <row r="68" spans="1:4" s="82" customFormat="1" ht="30">
      <c r="A68" s="42">
        <v>7</v>
      </c>
      <c r="B68" s="29" t="s">
        <v>238</v>
      </c>
      <c r="C68" s="6">
        <v>30</v>
      </c>
      <c r="D68" s="81"/>
    </row>
    <row r="69" spans="1:4" s="80" customFormat="1" ht="17.25">
      <c r="A69" s="4" t="s">
        <v>63</v>
      </c>
      <c r="B69" s="4" t="s">
        <v>193</v>
      </c>
      <c r="C69" s="78">
        <f>SUM(C70:C75)</f>
        <v>3362</v>
      </c>
      <c r="D69" s="79"/>
    </row>
    <row r="70" spans="1:4" s="77" customFormat="1" ht="16.5">
      <c r="A70" s="42">
        <v>1</v>
      </c>
      <c r="B70" s="29" t="s">
        <v>279</v>
      </c>
      <c r="C70" s="6">
        <v>90</v>
      </c>
      <c r="D70" s="81"/>
    </row>
    <row r="71" spans="1:4" s="77" customFormat="1" ht="16.5">
      <c r="A71" s="42">
        <v>2</v>
      </c>
      <c r="B71" s="29" t="s">
        <v>280</v>
      </c>
      <c r="C71" s="6">
        <v>55</v>
      </c>
      <c r="D71" s="81"/>
    </row>
    <row r="72" spans="1:4" s="77" customFormat="1" ht="16.5">
      <c r="A72" s="42">
        <v>3</v>
      </c>
      <c r="B72" s="12" t="s">
        <v>281</v>
      </c>
      <c r="C72" s="6">
        <v>1970</v>
      </c>
      <c r="D72" s="81"/>
    </row>
    <row r="73" spans="1:5" s="77" customFormat="1" ht="16.5">
      <c r="A73" s="42">
        <v>4</v>
      </c>
      <c r="B73" s="12" t="s">
        <v>194</v>
      </c>
      <c r="C73" s="6">
        <v>500</v>
      </c>
      <c r="D73" s="81"/>
      <c r="E73" s="83"/>
    </row>
    <row r="74" spans="1:4" s="77" customFormat="1" ht="16.5">
      <c r="A74" s="42">
        <v>5</v>
      </c>
      <c r="B74" s="29" t="s">
        <v>355</v>
      </c>
      <c r="C74" s="6">
        <v>20</v>
      </c>
      <c r="D74" s="81"/>
    </row>
    <row r="75" spans="1:4" s="77" customFormat="1" ht="16.5">
      <c r="A75" s="42">
        <v>6</v>
      </c>
      <c r="B75" s="14" t="s">
        <v>356</v>
      </c>
      <c r="C75" s="107">
        <v>727</v>
      </c>
      <c r="D75" s="132"/>
    </row>
    <row r="76" spans="1:4" s="80" customFormat="1" ht="17.25">
      <c r="A76" s="4" t="s">
        <v>69</v>
      </c>
      <c r="B76" s="133" t="s">
        <v>195</v>
      </c>
      <c r="C76" s="100">
        <v>273</v>
      </c>
      <c r="D76" s="85"/>
    </row>
    <row r="77" spans="1:4" s="80" customFormat="1" ht="17.25">
      <c r="A77" s="8" t="s">
        <v>74</v>
      </c>
      <c r="B77" s="4" t="s">
        <v>83</v>
      </c>
      <c r="C77" s="100">
        <f>SUM(C78)</f>
        <v>4370</v>
      </c>
      <c r="D77" s="81"/>
    </row>
    <row r="78" spans="1:4" s="77" customFormat="1" ht="16.5">
      <c r="A78" s="11">
        <v>1</v>
      </c>
      <c r="B78" s="12" t="s">
        <v>282</v>
      </c>
      <c r="C78" s="107">
        <v>4370</v>
      </c>
      <c r="D78" s="81"/>
    </row>
    <row r="79" spans="1:4" s="80" customFormat="1" ht="19.5" customHeight="1">
      <c r="A79" s="4" t="s">
        <v>79</v>
      </c>
      <c r="B79" s="4" t="s">
        <v>196</v>
      </c>
      <c r="C79" s="78">
        <f>SUM(C80:C97)</f>
        <v>6100</v>
      </c>
      <c r="D79" s="81"/>
    </row>
    <row r="80" spans="1:4" s="82" customFormat="1" ht="17.25">
      <c r="A80" s="11">
        <v>1</v>
      </c>
      <c r="B80" s="29" t="s">
        <v>197</v>
      </c>
      <c r="C80" s="6">
        <v>80</v>
      </c>
      <c r="D80" s="81"/>
    </row>
    <row r="81" spans="1:4" s="77" customFormat="1" ht="16.5">
      <c r="A81" s="11">
        <v>2</v>
      </c>
      <c r="B81" s="29" t="s">
        <v>198</v>
      </c>
      <c r="C81" s="6">
        <v>120</v>
      </c>
      <c r="D81" s="79"/>
    </row>
    <row r="82" spans="1:4" s="77" customFormat="1" ht="33">
      <c r="A82" s="11">
        <v>3</v>
      </c>
      <c r="B82" s="12" t="s">
        <v>283</v>
      </c>
      <c r="C82" s="6">
        <v>1470</v>
      </c>
      <c r="D82" s="81"/>
    </row>
    <row r="83" spans="1:4" ht="16.5">
      <c r="A83" s="11">
        <v>4</v>
      </c>
      <c r="B83" s="12" t="s">
        <v>284</v>
      </c>
      <c r="C83" s="43">
        <v>1000</v>
      </c>
      <c r="D83" s="131"/>
    </row>
    <row r="84" spans="1:4" ht="24.75" customHeight="1">
      <c r="A84" s="11">
        <v>5</v>
      </c>
      <c r="B84" s="12" t="s">
        <v>357</v>
      </c>
      <c r="C84" s="43">
        <v>80</v>
      </c>
      <c r="D84" s="132"/>
    </row>
    <row r="85" spans="1:4" ht="26.25" customHeight="1">
      <c r="A85" s="11">
        <v>6</v>
      </c>
      <c r="B85" s="18" t="s">
        <v>358</v>
      </c>
      <c r="C85" s="43">
        <v>140</v>
      </c>
      <c r="D85" s="132"/>
    </row>
    <row r="86" spans="1:4" ht="26.25" customHeight="1">
      <c r="A86" s="11">
        <v>7</v>
      </c>
      <c r="B86" s="19" t="s">
        <v>359</v>
      </c>
      <c r="C86" s="43">
        <v>120</v>
      </c>
      <c r="D86" s="132"/>
    </row>
    <row r="87" spans="1:4" ht="16.5">
      <c r="A87" s="11">
        <v>8</v>
      </c>
      <c r="B87" s="12" t="s">
        <v>360</v>
      </c>
      <c r="C87" s="43">
        <v>100</v>
      </c>
      <c r="D87" s="132"/>
    </row>
    <row r="88" spans="1:4" ht="16.5">
      <c r="A88" s="11">
        <v>9</v>
      </c>
      <c r="B88" s="12" t="s">
        <v>361</v>
      </c>
      <c r="C88" s="43">
        <v>90</v>
      </c>
      <c r="D88" s="132"/>
    </row>
    <row r="89" spans="1:4" ht="27" customHeight="1">
      <c r="A89" s="11">
        <v>10</v>
      </c>
      <c r="B89" s="18" t="s">
        <v>362</v>
      </c>
      <c r="C89" s="43">
        <v>85</v>
      </c>
      <c r="D89" s="132"/>
    </row>
    <row r="90" spans="1:4" ht="16.5">
      <c r="A90" s="11">
        <v>11</v>
      </c>
      <c r="B90" s="12" t="s">
        <v>199</v>
      </c>
      <c r="C90" s="43">
        <v>100</v>
      </c>
      <c r="D90" s="132"/>
    </row>
    <row r="91" spans="1:4" ht="16.5">
      <c r="A91" s="11">
        <v>12</v>
      </c>
      <c r="B91" s="19" t="s">
        <v>200</v>
      </c>
      <c r="C91" s="43">
        <v>150</v>
      </c>
      <c r="D91" s="132"/>
    </row>
    <row r="92" spans="1:4" ht="33">
      <c r="A92" s="11">
        <v>13</v>
      </c>
      <c r="B92" s="19" t="s">
        <v>201</v>
      </c>
      <c r="C92" s="43">
        <v>150</v>
      </c>
      <c r="D92" s="132"/>
    </row>
    <row r="93" spans="1:4" ht="16.5">
      <c r="A93" s="11">
        <v>14</v>
      </c>
      <c r="B93" s="14" t="s">
        <v>285</v>
      </c>
      <c r="C93" s="43">
        <v>110</v>
      </c>
      <c r="D93" s="132"/>
    </row>
    <row r="94" spans="1:4" ht="27" customHeight="1">
      <c r="A94" s="11">
        <v>15</v>
      </c>
      <c r="B94" s="14" t="s">
        <v>363</v>
      </c>
      <c r="C94" s="43">
        <v>700</v>
      </c>
      <c r="D94" s="132"/>
    </row>
    <row r="95" spans="1:4" ht="16.5">
      <c r="A95" s="11">
        <v>16</v>
      </c>
      <c r="B95" s="19" t="s">
        <v>286</v>
      </c>
      <c r="C95" s="43">
        <v>670</v>
      </c>
      <c r="D95" s="132"/>
    </row>
    <row r="96" spans="1:4" ht="16.5">
      <c r="A96" s="11">
        <v>17</v>
      </c>
      <c r="B96" s="14" t="s">
        <v>202</v>
      </c>
      <c r="C96" s="43">
        <v>535</v>
      </c>
      <c r="D96" s="132"/>
    </row>
    <row r="97" spans="1:4" ht="16.5">
      <c r="A97" s="11">
        <v>18</v>
      </c>
      <c r="B97" s="162" t="s">
        <v>287</v>
      </c>
      <c r="C97" s="105">
        <v>400</v>
      </c>
      <c r="D97" s="134"/>
    </row>
    <row r="98" spans="1:4" ht="16.5">
      <c r="A98" s="111"/>
      <c r="B98" s="112"/>
      <c r="C98" s="135"/>
      <c r="D98" s="112"/>
    </row>
  </sheetData>
  <mergeCells count="4">
    <mergeCell ref="A1:D1"/>
    <mergeCell ref="A2:D2"/>
    <mergeCell ref="A3:D3"/>
    <mergeCell ref="C4:D4"/>
  </mergeCells>
  <printOptions/>
  <pageMargins left="0.35" right="0.36" top="0.75" bottom="0.5" header="0.25" footer="0.2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3" sqref="A3:D3"/>
    </sheetView>
  </sheetViews>
  <sheetFormatPr defaultColWidth="9.140625" defaultRowHeight="12.75"/>
  <cols>
    <col min="1" max="1" width="5.7109375" style="39" customWidth="1"/>
    <col min="2" max="2" width="58.57421875" style="39" customWidth="1"/>
    <col min="3" max="3" width="16.7109375" style="39" customWidth="1"/>
    <col min="4" max="4" width="14.28125" style="39" customWidth="1"/>
    <col min="5" max="16384" width="9.140625" style="39" customWidth="1"/>
  </cols>
  <sheetData>
    <row r="1" spans="1:4" ht="22.5" customHeight="1">
      <c r="A1" s="155" t="s">
        <v>99</v>
      </c>
      <c r="B1" s="155"/>
      <c r="C1" s="155"/>
      <c r="D1" s="155"/>
    </row>
    <row r="2" spans="1:4" ht="17.25" customHeight="1">
      <c r="A2" s="174" t="s">
        <v>239</v>
      </c>
      <c r="B2" s="174"/>
      <c r="C2" s="174"/>
      <c r="D2" s="174"/>
    </row>
    <row r="3" spans="1:4" ht="45.75" customHeight="1">
      <c r="A3" s="181" t="s">
        <v>339</v>
      </c>
      <c r="B3" s="181"/>
      <c r="C3" s="181"/>
      <c r="D3" s="181"/>
    </row>
    <row r="4" spans="1:4" ht="24" customHeight="1">
      <c r="A4" s="113"/>
      <c r="B4" s="114"/>
      <c r="C4" s="189" t="s">
        <v>93</v>
      </c>
      <c r="D4" s="189"/>
    </row>
    <row r="5" spans="1:4" s="45" customFormat="1" ht="13.5" customHeight="1">
      <c r="A5" s="183" t="s">
        <v>1</v>
      </c>
      <c r="B5" s="185" t="s">
        <v>100</v>
      </c>
      <c r="C5" s="187" t="s">
        <v>95</v>
      </c>
      <c r="D5" s="187" t="s">
        <v>6</v>
      </c>
    </row>
    <row r="6" spans="1:4" s="45" customFormat="1" ht="13.5" customHeight="1">
      <c r="A6" s="184"/>
      <c r="B6" s="186"/>
      <c r="C6" s="188"/>
      <c r="D6" s="188"/>
    </row>
    <row r="7" spans="1:4" s="45" customFormat="1" ht="29.25" customHeight="1">
      <c r="A7" s="184"/>
      <c r="B7" s="186"/>
      <c r="C7" s="188"/>
      <c r="D7" s="188"/>
    </row>
    <row r="8" spans="1:17" s="48" customFormat="1" ht="16.5" customHeight="1">
      <c r="A8" s="157">
        <v>1</v>
      </c>
      <c r="B8" s="158">
        <v>2</v>
      </c>
      <c r="C8" s="159">
        <v>3</v>
      </c>
      <c r="D8" s="159">
        <v>4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</row>
    <row r="9" spans="1:4" ht="17.25">
      <c r="A9" s="46"/>
      <c r="B9" s="47" t="s">
        <v>101</v>
      </c>
      <c r="C9" s="49">
        <f>C10+C23</f>
        <v>16694</v>
      </c>
      <c r="D9" s="47"/>
    </row>
    <row r="10" spans="1:4" ht="14.25" customHeight="1">
      <c r="A10" s="136" t="s">
        <v>11</v>
      </c>
      <c r="B10" s="137" t="s">
        <v>96</v>
      </c>
      <c r="C10" s="138">
        <f>SUM(C11:C22)</f>
        <v>5994</v>
      </c>
      <c r="D10" s="50"/>
    </row>
    <row r="11" spans="1:4" ht="19.5" customHeight="1">
      <c r="A11" s="139">
        <v>1</v>
      </c>
      <c r="B11" s="51" t="s">
        <v>102</v>
      </c>
      <c r="C11" s="140">
        <v>110</v>
      </c>
      <c r="D11" s="50"/>
    </row>
    <row r="12" spans="1:4" ht="19.5" customHeight="1">
      <c r="A12" s="141">
        <v>2</v>
      </c>
      <c r="B12" s="51" t="s">
        <v>103</v>
      </c>
      <c r="C12" s="140">
        <v>150</v>
      </c>
      <c r="D12" s="50"/>
    </row>
    <row r="13" spans="1:4" ht="19.5" customHeight="1">
      <c r="A13" s="139">
        <v>3</v>
      </c>
      <c r="B13" s="51" t="s">
        <v>104</v>
      </c>
      <c r="C13" s="140">
        <v>110</v>
      </c>
      <c r="D13" s="50"/>
    </row>
    <row r="14" spans="1:4" ht="19.5" customHeight="1">
      <c r="A14" s="141">
        <v>4</v>
      </c>
      <c r="B14" s="51" t="s">
        <v>105</v>
      </c>
      <c r="C14" s="140">
        <v>150</v>
      </c>
      <c r="D14" s="50"/>
    </row>
    <row r="15" spans="1:4" ht="19.5" customHeight="1">
      <c r="A15" s="139">
        <v>5</v>
      </c>
      <c r="B15" s="51" t="s">
        <v>106</v>
      </c>
      <c r="C15" s="140">
        <v>200</v>
      </c>
      <c r="D15" s="50"/>
    </row>
    <row r="16" spans="1:4" ht="19.5" customHeight="1">
      <c r="A16" s="141">
        <v>6</v>
      </c>
      <c r="B16" s="51" t="s">
        <v>107</v>
      </c>
      <c r="C16" s="140">
        <v>200</v>
      </c>
      <c r="D16" s="50"/>
    </row>
    <row r="17" spans="1:4" ht="19.5" customHeight="1">
      <c r="A17" s="139">
        <v>7</v>
      </c>
      <c r="B17" s="51" t="s">
        <v>108</v>
      </c>
      <c r="C17" s="140">
        <v>70</v>
      </c>
      <c r="D17" s="50"/>
    </row>
    <row r="18" spans="1:4" ht="19.5" customHeight="1">
      <c r="A18" s="141">
        <v>8</v>
      </c>
      <c r="B18" s="51" t="s">
        <v>109</v>
      </c>
      <c r="C18" s="140">
        <v>270</v>
      </c>
      <c r="D18" s="50"/>
    </row>
    <row r="19" spans="1:4" ht="19.5" customHeight="1">
      <c r="A19" s="139">
        <v>9</v>
      </c>
      <c r="B19" s="51" t="s">
        <v>270</v>
      </c>
      <c r="C19" s="140">
        <v>140</v>
      </c>
      <c r="D19" s="50"/>
    </row>
    <row r="20" spans="1:4" ht="19.5" customHeight="1">
      <c r="A20" s="141">
        <v>10</v>
      </c>
      <c r="B20" s="51" t="s">
        <v>340</v>
      </c>
      <c r="C20" s="140">
        <v>94</v>
      </c>
      <c r="D20" s="50"/>
    </row>
    <row r="21" spans="1:4" ht="19.5" customHeight="1">
      <c r="A21" s="139">
        <v>11</v>
      </c>
      <c r="B21" s="51" t="s">
        <v>272</v>
      </c>
      <c r="C21" s="140">
        <v>500</v>
      </c>
      <c r="D21" s="50"/>
    </row>
    <row r="22" spans="1:4" ht="19.5" customHeight="1">
      <c r="A22" s="141">
        <v>12</v>
      </c>
      <c r="B22" s="51" t="s">
        <v>110</v>
      </c>
      <c r="C22" s="51">
        <v>4000</v>
      </c>
      <c r="D22" s="50"/>
    </row>
    <row r="23" spans="1:4" ht="15" customHeight="1">
      <c r="A23" s="46" t="s">
        <v>16</v>
      </c>
      <c r="B23" s="137" t="s">
        <v>98</v>
      </c>
      <c r="C23" s="138">
        <f>SUM(C24:C26)</f>
        <v>10700</v>
      </c>
      <c r="D23" s="47"/>
    </row>
    <row r="24" spans="1:4" ht="15.75" customHeight="1">
      <c r="A24" s="141">
        <v>1</v>
      </c>
      <c r="B24" s="51" t="s">
        <v>111</v>
      </c>
      <c r="C24" s="140">
        <v>1700</v>
      </c>
      <c r="D24" s="50"/>
    </row>
    <row r="25" spans="1:4" ht="16.5" customHeight="1">
      <c r="A25" s="142">
        <v>2</v>
      </c>
      <c r="B25" s="51" t="s">
        <v>112</v>
      </c>
      <c r="C25" s="140">
        <v>1000</v>
      </c>
      <c r="D25" s="50"/>
    </row>
    <row r="26" spans="1:4" ht="14.25" customHeight="1">
      <c r="A26" s="141">
        <v>3</v>
      </c>
      <c r="B26" s="51" t="s">
        <v>271</v>
      </c>
      <c r="C26" s="140">
        <v>8000</v>
      </c>
      <c r="D26" s="143"/>
    </row>
    <row r="27" spans="1:4" ht="14.25">
      <c r="A27" s="144"/>
      <c r="B27" s="144"/>
      <c r="C27" s="144"/>
      <c r="D27" s="144"/>
    </row>
  </sheetData>
  <mergeCells count="8">
    <mergeCell ref="A1:D1"/>
    <mergeCell ref="A2:D2"/>
    <mergeCell ref="A3:D3"/>
    <mergeCell ref="C4:D4"/>
    <mergeCell ref="A5:A7"/>
    <mergeCell ref="B5:B7"/>
    <mergeCell ref="C5:C7"/>
    <mergeCell ref="D5:D7"/>
  </mergeCells>
  <printOptions/>
  <pageMargins left="0.5" right="0.25" top="0.75" bottom="0.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hung_th</dc:creator>
  <cp:keywords/>
  <dc:description/>
  <cp:lastModifiedBy>UBND</cp:lastModifiedBy>
  <cp:lastPrinted>2008-06-25T03:46:05Z</cp:lastPrinted>
  <dcterms:created xsi:type="dcterms:W3CDTF">2008-06-24T13:38:08Z</dcterms:created>
  <dcterms:modified xsi:type="dcterms:W3CDTF">2008-08-01T08:14:41Z</dcterms:modified>
  <cp:category/>
  <cp:version/>
  <cp:contentType/>
  <cp:contentStatus/>
</cp:coreProperties>
</file>